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ager3\Desktop\"/>
    </mc:Choice>
  </mc:AlternateContent>
  <bookViews>
    <workbookView xWindow="780" yWindow="300" windowWidth="19695" windowHeight="15300"/>
  </bookViews>
  <sheets>
    <sheet name="1" sheetId="1" r:id="rId1"/>
    <sheet name="2" sheetId="2" r:id="rId2"/>
    <sheet name="3_2022" sheetId="3" r:id="rId3"/>
    <sheet name="3_2023" sheetId="9" r:id="rId4"/>
    <sheet name="3_2024" sheetId="10" r:id="rId5"/>
    <sheet name="3_2025" sheetId="11" r:id="rId6"/>
    <sheet name="4" sheetId="4" r:id="rId7"/>
    <sheet name="5_2022" sheetId="5" r:id="rId8"/>
    <sheet name="5_2023" sheetId="13" r:id="rId9"/>
    <sheet name="5_2024" sheetId="12" r:id="rId10"/>
    <sheet name="5_2025" sheetId="14" r:id="rId11"/>
    <sheet name="6" sheetId="6" r:id="rId12"/>
    <sheet name="7" sheetId="7" r:id="rId13"/>
    <sheet name="8" sheetId="8" r:id="rId14"/>
  </sheets>
  <definedNames>
    <definedName name="_xlnm._FilterDatabase" localSheetId="0" hidden="1">'1'!$A$15:$AI$42</definedName>
    <definedName name="_xlnm._FilterDatabase" localSheetId="1" hidden="1">'2'!$A$15:$R$36</definedName>
    <definedName name="_xlnm._FilterDatabase" localSheetId="6" hidden="1">'4'!$A$17:$AM$51</definedName>
    <definedName name="_xlnm._FilterDatabase" localSheetId="7" hidden="1">'5_2022'!$A$18:$AL$29</definedName>
    <definedName name="_xlnm._FilterDatabase" localSheetId="8" hidden="1">'5_2023'!$A$18:$AL$33</definedName>
    <definedName name="_xlnm._FilterDatabase" localSheetId="9" hidden="1">'5_2024'!$A$18:$AL$18</definedName>
    <definedName name="_xlnm._FilterDatabase" localSheetId="11" hidden="1">'6'!$A$18:$AA$46</definedName>
    <definedName name="_xlnm._FilterDatabase" localSheetId="12" hidden="1">'7'!$A$17:$AS$38</definedName>
    <definedName name="_xlnm.Print_Area" localSheetId="13">'8'!$A$1:$G$64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9" i="14" l="1"/>
  <c r="AK19" i="14"/>
  <c r="AJ19" i="14"/>
  <c r="AI19" i="14"/>
  <c r="AH19" i="14"/>
  <c r="AG19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AL24" i="14"/>
  <c r="AG24" i="14"/>
  <c r="AH23" i="14"/>
  <c r="AG23" i="14"/>
  <c r="AH22" i="14"/>
  <c r="AG22" i="14"/>
  <c r="AH21" i="14"/>
  <c r="AG21" i="14"/>
  <c r="AH20" i="14"/>
  <c r="AG20" i="14"/>
  <c r="E19" i="12" l="1"/>
  <c r="F19" i="12"/>
  <c r="G19" i="12"/>
  <c r="H19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U19" i="12"/>
  <c r="V19" i="12"/>
  <c r="W19" i="12"/>
  <c r="X19" i="12"/>
  <c r="Y19" i="12"/>
  <c r="Z19" i="12"/>
  <c r="AA19" i="12"/>
  <c r="AB19" i="12"/>
  <c r="AC19" i="12"/>
  <c r="AD19" i="12"/>
  <c r="AE19" i="12"/>
  <c r="AF19" i="12"/>
  <c r="AG19" i="12"/>
  <c r="AH19" i="12"/>
  <c r="AI19" i="12"/>
  <c r="AJ19" i="12"/>
  <c r="AK19" i="12"/>
  <c r="AL19" i="12"/>
  <c r="D19" i="12"/>
  <c r="AJ23" i="12"/>
  <c r="AG23" i="12"/>
  <c r="AL22" i="12"/>
  <c r="AG22" i="12"/>
  <c r="S22" i="12"/>
  <c r="AL21" i="12"/>
  <c r="AG21" i="12"/>
  <c r="AH20" i="12"/>
  <c r="AG20" i="12"/>
  <c r="E19" i="13" l="1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D19" i="13"/>
  <c r="AE28" i="13"/>
  <c r="Z28" i="13"/>
  <c r="X28" i="13"/>
  <c r="S28" i="13"/>
  <c r="Q28" i="13"/>
  <c r="L28" i="13"/>
  <c r="J28" i="13"/>
  <c r="E28" i="13"/>
  <c r="AG28" i="13" s="1"/>
  <c r="AH27" i="13"/>
  <c r="AG27" i="13"/>
  <c r="AH26" i="13"/>
  <c r="AG26" i="13"/>
  <c r="AH25" i="13"/>
  <c r="AG25" i="13"/>
  <c r="AH24" i="13"/>
  <c r="AG24" i="13"/>
  <c r="AH23" i="13"/>
  <c r="AG23" i="13"/>
  <c r="AH22" i="13"/>
  <c r="AG22" i="13"/>
  <c r="AH21" i="13"/>
  <c r="AG21" i="13"/>
  <c r="AH20" i="13"/>
  <c r="AG20" i="13"/>
  <c r="AL28" i="13" l="1"/>
  <c r="AL19" i="5" l="1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24" i="14" l="1"/>
  <c r="B24" i="14"/>
  <c r="A24" i="14"/>
  <c r="C23" i="14"/>
  <c r="B23" i="14"/>
  <c r="A23" i="14"/>
  <c r="C22" i="14"/>
  <c r="B22" i="14"/>
  <c r="A22" i="14"/>
  <c r="C21" i="14"/>
  <c r="B21" i="14"/>
  <c r="A21" i="14"/>
  <c r="C20" i="14"/>
  <c r="B20" i="14"/>
  <c r="A20" i="14"/>
  <c r="A11" i="14"/>
  <c r="C28" i="13"/>
  <c r="B28" i="13"/>
  <c r="A28" i="13"/>
  <c r="C27" i="13"/>
  <c r="B27" i="13"/>
  <c r="A27" i="13"/>
  <c r="C26" i="13"/>
  <c r="B26" i="13"/>
  <c r="A26" i="13"/>
  <c r="C25" i="13"/>
  <c r="B25" i="13"/>
  <c r="A25" i="13"/>
  <c r="C24" i="13"/>
  <c r="B24" i="13"/>
  <c r="A24" i="13"/>
  <c r="C23" i="13"/>
  <c r="B23" i="13"/>
  <c r="A23" i="13"/>
  <c r="C22" i="13"/>
  <c r="B22" i="13"/>
  <c r="A22" i="13"/>
  <c r="C21" i="13"/>
  <c r="B21" i="13"/>
  <c r="A21" i="13"/>
  <c r="C20" i="13"/>
  <c r="B20" i="13"/>
  <c r="A20" i="13"/>
  <c r="A11" i="13"/>
  <c r="G34" i="8"/>
  <c r="G33" i="8"/>
  <c r="G32" i="8"/>
  <c r="G25" i="8"/>
  <c r="E45" i="8"/>
  <c r="E33" i="8"/>
  <c r="E32" i="8" s="1"/>
  <c r="E24" i="8"/>
  <c r="E23" i="8" s="1"/>
  <c r="AR18" i="7"/>
  <c r="AP18" i="7"/>
  <c r="AO18" i="7"/>
  <c r="AN18" i="7"/>
  <c r="AS36" i="7"/>
  <c r="AS18" i="7" s="1"/>
  <c r="AS37" i="7"/>
  <c r="AQ38" i="7"/>
  <c r="AQ18" i="7" s="1"/>
  <c r="AM34" i="7"/>
  <c r="AM30" i="7"/>
  <c r="AM26" i="7"/>
  <c r="AF29" i="7"/>
  <c r="AM29" i="7" s="1"/>
  <c r="AF28" i="7"/>
  <c r="AM28" i="7" s="1"/>
  <c r="AF27" i="7"/>
  <c r="AM27" i="7" s="1"/>
  <c r="AF26" i="7"/>
  <c r="Y22" i="7"/>
  <c r="Y18" i="7" s="1"/>
  <c r="AE36" i="7"/>
  <c r="AE18" i="7" s="1"/>
  <c r="R35" i="7"/>
  <c r="AM35" i="7" s="1"/>
  <c r="R34" i="7"/>
  <c r="R33" i="7"/>
  <c r="AM33" i="7" s="1"/>
  <c r="R32" i="7"/>
  <c r="AM32" i="7" s="1"/>
  <c r="R31" i="7"/>
  <c r="AM31" i="7" s="1"/>
  <c r="R21" i="7"/>
  <c r="AM21" i="7" s="1"/>
  <c r="R20" i="7"/>
  <c r="AM20" i="7" s="1"/>
  <c r="R19" i="7"/>
  <c r="AM19" i="7" s="1"/>
  <c r="D18" i="7"/>
  <c r="J18" i="7"/>
  <c r="E18" i="7"/>
  <c r="F18" i="7"/>
  <c r="G18" i="7"/>
  <c r="H18" i="7"/>
  <c r="I18" i="7"/>
  <c r="L18" i="7"/>
  <c r="M18" i="7"/>
  <c r="N18" i="7"/>
  <c r="O18" i="7"/>
  <c r="P18" i="7"/>
  <c r="Q18" i="7"/>
  <c r="S18" i="7"/>
  <c r="T18" i="7"/>
  <c r="U18" i="7"/>
  <c r="V18" i="7"/>
  <c r="W18" i="7"/>
  <c r="X18" i="7"/>
  <c r="Z18" i="7"/>
  <c r="AA18" i="7"/>
  <c r="AB18" i="7"/>
  <c r="AC18" i="7"/>
  <c r="AD18" i="7"/>
  <c r="AG18" i="7"/>
  <c r="AH18" i="7"/>
  <c r="AI18" i="7"/>
  <c r="AJ18" i="7"/>
  <c r="AK18" i="7"/>
  <c r="AL18" i="7"/>
  <c r="K23" i="7"/>
  <c r="AM23" i="7" s="1"/>
  <c r="K30" i="7"/>
  <c r="K25" i="7"/>
  <c r="AM25" i="7" s="1"/>
  <c r="K24" i="7"/>
  <c r="AM24" i="7" s="1"/>
  <c r="AM22" i="7" l="1"/>
  <c r="AM18" i="7"/>
  <c r="E22" i="8"/>
  <c r="E21" i="8" s="1"/>
  <c r="AF18" i="7"/>
  <c r="R18" i="7"/>
  <c r="K18" i="7"/>
  <c r="AA19" i="6" l="1"/>
  <c r="F19" i="6"/>
  <c r="G19" i="6"/>
  <c r="H19" i="6"/>
  <c r="I19" i="6"/>
  <c r="K19" i="6"/>
  <c r="L19" i="6"/>
  <c r="M19" i="6"/>
  <c r="N19" i="6"/>
  <c r="O19" i="6"/>
  <c r="Q19" i="6"/>
  <c r="R19" i="6"/>
  <c r="S19" i="6"/>
  <c r="T19" i="6"/>
  <c r="U19" i="6"/>
  <c r="W19" i="6"/>
  <c r="X19" i="6"/>
  <c r="Y19" i="6"/>
  <c r="Z19" i="6"/>
  <c r="E19" i="6"/>
  <c r="A21" i="6"/>
  <c r="A20" i="7" s="1"/>
  <c r="B21" i="6"/>
  <c r="B20" i="7" s="1"/>
  <c r="C21" i="6"/>
  <c r="C20" i="7" s="1"/>
  <c r="A22" i="6"/>
  <c r="A21" i="7" s="1"/>
  <c r="B22" i="6"/>
  <c r="B21" i="7" s="1"/>
  <c r="C22" i="6"/>
  <c r="C21" i="7" s="1"/>
  <c r="A23" i="6"/>
  <c r="A22" i="7" s="1"/>
  <c r="B23" i="6"/>
  <c r="B22" i="7" s="1"/>
  <c r="C23" i="6"/>
  <c r="C22" i="7" s="1"/>
  <c r="A24" i="6"/>
  <c r="A23" i="7" s="1"/>
  <c r="B24" i="6"/>
  <c r="B23" i="7" s="1"/>
  <c r="C24" i="6"/>
  <c r="C23" i="7" s="1"/>
  <c r="A25" i="6"/>
  <c r="A24" i="7" s="1"/>
  <c r="B25" i="6"/>
  <c r="B24" i="7" s="1"/>
  <c r="C25" i="6"/>
  <c r="C24" i="7" s="1"/>
  <c r="A26" i="6"/>
  <c r="A25" i="7" s="1"/>
  <c r="B26" i="6"/>
  <c r="B25" i="7" s="1"/>
  <c r="C26" i="6"/>
  <c r="C25" i="7" s="1"/>
  <c r="A27" i="6"/>
  <c r="A26" i="7" s="1"/>
  <c r="B27" i="6"/>
  <c r="B26" i="7" s="1"/>
  <c r="C27" i="6"/>
  <c r="C26" i="7" s="1"/>
  <c r="A28" i="6"/>
  <c r="A27" i="7" s="1"/>
  <c r="B28" i="6"/>
  <c r="B27" i="7" s="1"/>
  <c r="C28" i="6"/>
  <c r="C27" i="7" s="1"/>
  <c r="A29" i="6"/>
  <c r="A28" i="7" s="1"/>
  <c r="B29" i="6"/>
  <c r="B28" i="7" s="1"/>
  <c r="C29" i="6"/>
  <c r="C28" i="7" s="1"/>
  <c r="A30" i="6"/>
  <c r="A29" i="7" s="1"/>
  <c r="B30" i="6"/>
  <c r="B29" i="7" s="1"/>
  <c r="C30" i="6"/>
  <c r="C29" i="7" s="1"/>
  <c r="A31" i="6"/>
  <c r="A30" i="7" s="1"/>
  <c r="B31" i="6"/>
  <c r="B30" i="7" s="1"/>
  <c r="C31" i="6"/>
  <c r="C30" i="7" s="1"/>
  <c r="A32" i="6"/>
  <c r="A31" i="7" s="1"/>
  <c r="B32" i="6"/>
  <c r="B31" i="7" s="1"/>
  <c r="C32" i="6"/>
  <c r="C31" i="7" s="1"/>
  <c r="A33" i="6"/>
  <c r="A32" i="7" s="1"/>
  <c r="B33" i="6"/>
  <c r="B32" i="7" s="1"/>
  <c r="C33" i="6"/>
  <c r="C32" i="7" s="1"/>
  <c r="A34" i="6"/>
  <c r="A33" i="7" s="1"/>
  <c r="B34" i="6"/>
  <c r="B33" i="7" s="1"/>
  <c r="C34" i="6"/>
  <c r="C33" i="7" s="1"/>
  <c r="A35" i="6"/>
  <c r="A34" i="7" s="1"/>
  <c r="B35" i="6"/>
  <c r="B34" i="7" s="1"/>
  <c r="C35" i="6"/>
  <c r="C34" i="7" s="1"/>
  <c r="A36" i="6"/>
  <c r="A35" i="7" s="1"/>
  <c r="B36" i="6"/>
  <c r="B35" i="7" s="1"/>
  <c r="C36" i="6"/>
  <c r="C35" i="7" s="1"/>
  <c r="A37" i="6"/>
  <c r="A36" i="7" s="1"/>
  <c r="B37" i="6"/>
  <c r="B36" i="7" s="1"/>
  <c r="C37" i="6"/>
  <c r="C36" i="7" s="1"/>
  <c r="A38" i="6"/>
  <c r="A37" i="7" s="1"/>
  <c r="B38" i="6"/>
  <c r="B37" i="7" s="1"/>
  <c r="C38" i="6"/>
  <c r="C37" i="7" s="1"/>
  <c r="A39" i="6"/>
  <c r="A38" i="7" s="1"/>
  <c r="B39" i="6"/>
  <c r="B38" i="7" s="1"/>
  <c r="C39" i="6"/>
  <c r="C38" i="7" s="1"/>
  <c r="B20" i="6"/>
  <c r="C20" i="6"/>
  <c r="C23" i="12"/>
  <c r="B23" i="12"/>
  <c r="A23" i="12"/>
  <c r="C22" i="12"/>
  <c r="B22" i="12"/>
  <c r="A22" i="12"/>
  <c r="C21" i="12"/>
  <c r="B21" i="12"/>
  <c r="A21" i="12"/>
  <c r="C20" i="12"/>
  <c r="B20" i="12"/>
  <c r="A20" i="12"/>
  <c r="A11" i="12"/>
  <c r="A20" i="5"/>
  <c r="B20" i="5"/>
  <c r="C20" i="5"/>
  <c r="A21" i="5"/>
  <c r="B21" i="5"/>
  <c r="C21" i="5"/>
  <c r="A22" i="5"/>
  <c r="B22" i="5"/>
  <c r="C22" i="5"/>
  <c r="A23" i="5"/>
  <c r="B23" i="5"/>
  <c r="C23" i="5"/>
  <c r="A24" i="5"/>
  <c r="B24" i="5"/>
  <c r="C24" i="5"/>
  <c r="AI35" i="4"/>
  <c r="AI34" i="4"/>
  <c r="AI33" i="4"/>
  <c r="AI32" i="4"/>
  <c r="AI31" i="4"/>
  <c r="AI30" i="4"/>
  <c r="AI29" i="4"/>
  <c r="AI28" i="4"/>
  <c r="AI27" i="4"/>
  <c r="AI26" i="4"/>
  <c r="AI25" i="4"/>
  <c r="AI24" i="4"/>
  <c r="AI23" i="4"/>
  <c r="AI22" i="4"/>
  <c r="AI21" i="4"/>
  <c r="AI20" i="4"/>
  <c r="AI19" i="4"/>
  <c r="AK38" i="4"/>
  <c r="AM36" i="4"/>
  <c r="AM37" i="4"/>
  <c r="AH37" i="4"/>
  <c r="AA37" i="4"/>
  <c r="T37" i="4"/>
  <c r="B19" i="4" l="1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19" i="4"/>
  <c r="B18" i="11"/>
  <c r="C18" i="11"/>
  <c r="A18" i="11"/>
  <c r="B17" i="11"/>
  <c r="C17" i="11"/>
  <c r="A17" i="11"/>
  <c r="C21" i="11"/>
  <c r="B21" i="11"/>
  <c r="A21" i="11"/>
  <c r="C20" i="11"/>
  <c r="B20" i="11"/>
  <c r="A20" i="11"/>
  <c r="C19" i="11"/>
  <c r="B19" i="11"/>
  <c r="A19" i="11"/>
  <c r="C16" i="11"/>
  <c r="B16" i="11"/>
  <c r="A16" i="11"/>
  <c r="A9" i="11"/>
  <c r="B18" i="10" l="1"/>
  <c r="C18" i="10"/>
  <c r="A18" i="10"/>
  <c r="C20" i="10"/>
  <c r="B20" i="10"/>
  <c r="A20" i="10"/>
  <c r="C19" i="10"/>
  <c r="B19" i="10"/>
  <c r="A19" i="10"/>
  <c r="C17" i="10"/>
  <c r="B17" i="10"/>
  <c r="A17" i="10"/>
  <c r="C16" i="10"/>
  <c r="B16" i="10"/>
  <c r="A16" i="10"/>
  <c r="A9" i="10"/>
  <c r="B25" i="9"/>
  <c r="C25" i="9"/>
  <c r="A25" i="9"/>
  <c r="C24" i="9" l="1"/>
  <c r="B24" i="9"/>
  <c r="A24" i="9"/>
  <c r="C23" i="9"/>
  <c r="B23" i="9"/>
  <c r="A23" i="9"/>
  <c r="C22" i="9"/>
  <c r="B22" i="9"/>
  <c r="A22" i="9"/>
  <c r="C21" i="9"/>
  <c r="B21" i="9"/>
  <c r="A21" i="9"/>
  <c r="C20" i="9"/>
  <c r="B20" i="9"/>
  <c r="A20" i="9"/>
  <c r="C19" i="9"/>
  <c r="B19" i="9"/>
  <c r="A19" i="9"/>
  <c r="C18" i="9"/>
  <c r="B18" i="9"/>
  <c r="A18" i="9"/>
  <c r="C17" i="9"/>
  <c r="B17" i="9"/>
  <c r="A17" i="9"/>
  <c r="C16" i="9"/>
  <c r="B16" i="9"/>
  <c r="A16" i="9"/>
  <c r="A9" i="9"/>
  <c r="A17" i="3" l="1"/>
  <c r="B17" i="3"/>
  <c r="C17" i="3"/>
  <c r="A18" i="3"/>
  <c r="B18" i="3"/>
  <c r="C18" i="3"/>
  <c r="A19" i="3"/>
  <c r="B19" i="3"/>
  <c r="C19" i="3"/>
  <c r="A20" i="3"/>
  <c r="B20" i="3"/>
  <c r="C20" i="3"/>
  <c r="A21" i="3"/>
  <c r="B21" i="3"/>
  <c r="C21" i="3"/>
  <c r="Q35" i="2"/>
  <c r="P35" i="2"/>
  <c r="O35" i="2"/>
  <c r="N35" i="2"/>
  <c r="F17" i="2" l="1"/>
  <c r="L17" i="2" s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17" i="1"/>
  <c r="G18" i="2"/>
  <c r="D20" i="4" s="1"/>
  <c r="M20" i="4" s="1"/>
  <c r="AH20" i="4" s="1"/>
  <c r="G19" i="2"/>
  <c r="G20" i="2"/>
  <c r="D22" i="4" s="1"/>
  <c r="T22" i="4" s="1"/>
  <c r="AH22" i="4" s="1"/>
  <c r="G21" i="2"/>
  <c r="G22" i="2"/>
  <c r="G23" i="2"/>
  <c r="G24" i="2"/>
  <c r="D26" i="4" s="1"/>
  <c r="AA26" i="4" s="1"/>
  <c r="AH26" i="4" s="1"/>
  <c r="G25" i="2"/>
  <c r="G26" i="2"/>
  <c r="D28" i="4" s="1"/>
  <c r="AA28" i="4" s="1"/>
  <c r="AH28" i="4" s="1"/>
  <c r="G27" i="2"/>
  <c r="G28" i="2"/>
  <c r="D30" i="4" s="1"/>
  <c r="F30" i="4" s="1"/>
  <c r="AH30" i="4" s="1"/>
  <c r="G29" i="2"/>
  <c r="G30" i="2"/>
  <c r="D32" i="4" s="1"/>
  <c r="M32" i="4" s="1"/>
  <c r="AH32" i="4" s="1"/>
  <c r="G31" i="2"/>
  <c r="G32" i="2"/>
  <c r="D34" i="4" s="1"/>
  <c r="M34" i="4" s="1"/>
  <c r="AH34" i="4" s="1"/>
  <c r="G33" i="2"/>
  <c r="G34" i="2"/>
  <c r="G35" i="2"/>
  <c r="D37" i="4" s="1"/>
  <c r="G36" i="2"/>
  <c r="D38" i="4" s="1"/>
  <c r="T38" i="4" s="1"/>
  <c r="AH38" i="4" s="1"/>
  <c r="G17" i="2"/>
  <c r="F18" i="2"/>
  <c r="L18" i="2" s="1"/>
  <c r="F19" i="2"/>
  <c r="L19" i="2" s="1"/>
  <c r="F20" i="2"/>
  <c r="L20" i="2" s="1"/>
  <c r="F21" i="2"/>
  <c r="L21" i="2" s="1"/>
  <c r="F22" i="2"/>
  <c r="L22" i="2" s="1"/>
  <c r="F23" i="2"/>
  <c r="L23" i="2" s="1"/>
  <c r="F24" i="2"/>
  <c r="L24" i="2" s="1"/>
  <c r="F25" i="2"/>
  <c r="L25" i="2" s="1"/>
  <c r="F26" i="2"/>
  <c r="L26" i="2" s="1"/>
  <c r="F27" i="2"/>
  <c r="L27" i="2" s="1"/>
  <c r="F28" i="2"/>
  <c r="L28" i="2" s="1"/>
  <c r="F29" i="2"/>
  <c r="L29" i="2" s="1"/>
  <c r="F30" i="2"/>
  <c r="L30" i="2" s="1"/>
  <c r="F31" i="2"/>
  <c r="L31" i="2" s="1"/>
  <c r="F32" i="2"/>
  <c r="L32" i="2" s="1"/>
  <c r="F33" i="2"/>
  <c r="L33" i="2" s="1"/>
  <c r="F34" i="2"/>
  <c r="L34" i="2" s="1"/>
  <c r="F35" i="2"/>
  <c r="L35" i="2" s="1"/>
  <c r="F36" i="2"/>
  <c r="L36" i="2" s="1"/>
  <c r="C18" i="2"/>
  <c r="D18" i="2"/>
  <c r="E18" i="2"/>
  <c r="C19" i="2"/>
  <c r="D19" i="2"/>
  <c r="E19" i="2"/>
  <c r="C20" i="2"/>
  <c r="D20" i="2"/>
  <c r="E20" i="2"/>
  <c r="C21" i="2"/>
  <c r="D21" i="2"/>
  <c r="E21" i="2"/>
  <c r="C22" i="2"/>
  <c r="D22" i="2"/>
  <c r="E22" i="2"/>
  <c r="C23" i="2"/>
  <c r="D23" i="2"/>
  <c r="E23" i="2"/>
  <c r="C24" i="2"/>
  <c r="D24" i="2"/>
  <c r="E24" i="2"/>
  <c r="C25" i="2"/>
  <c r="D25" i="2"/>
  <c r="E25" i="2"/>
  <c r="C26" i="2"/>
  <c r="D26" i="2"/>
  <c r="E26" i="2"/>
  <c r="C27" i="2"/>
  <c r="D27" i="2"/>
  <c r="E27" i="2"/>
  <c r="C28" i="2"/>
  <c r="D28" i="2"/>
  <c r="E28" i="2"/>
  <c r="C29" i="2"/>
  <c r="D29" i="2"/>
  <c r="E29" i="2"/>
  <c r="C30" i="2"/>
  <c r="D30" i="2"/>
  <c r="E30" i="2"/>
  <c r="C31" i="2"/>
  <c r="D31" i="2"/>
  <c r="E31" i="2"/>
  <c r="C32" i="2"/>
  <c r="D32" i="2"/>
  <c r="E32" i="2"/>
  <c r="C33" i="2"/>
  <c r="D33" i="2"/>
  <c r="E33" i="2"/>
  <c r="C34" i="2"/>
  <c r="D34" i="2"/>
  <c r="E34" i="2"/>
  <c r="C35" i="2"/>
  <c r="D35" i="2"/>
  <c r="E35" i="2"/>
  <c r="C36" i="2"/>
  <c r="D36" i="2"/>
  <c r="E36" i="2"/>
  <c r="D17" i="2"/>
  <c r="E17" i="2"/>
  <c r="A31" i="2"/>
  <c r="B31" i="2"/>
  <c r="A32" i="2"/>
  <c r="B32" i="2"/>
  <c r="A33" i="2"/>
  <c r="B33" i="2"/>
  <c r="A34" i="2"/>
  <c r="B34" i="2"/>
  <c r="A35" i="2"/>
  <c r="B35" i="2"/>
  <c r="A36" i="2"/>
  <c r="B36" i="2"/>
  <c r="A26" i="2"/>
  <c r="B26" i="2"/>
  <c r="A27" i="2"/>
  <c r="B27" i="2"/>
  <c r="A28" i="2"/>
  <c r="B28" i="2"/>
  <c r="A29" i="2"/>
  <c r="B29" i="2"/>
  <c r="A30" i="2"/>
  <c r="B30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F16" i="1"/>
  <c r="I16" i="1"/>
  <c r="Z27" i="1"/>
  <c r="AE27" i="1" s="1"/>
  <c r="AH27" i="1" s="1"/>
  <c r="Z26" i="1"/>
  <c r="AE26" i="1" s="1"/>
  <c r="AH26" i="1" s="1"/>
  <c r="Z25" i="1"/>
  <c r="Z24" i="1"/>
  <c r="AE24" i="1" s="1"/>
  <c r="AH24" i="1" s="1"/>
  <c r="U36" i="1"/>
  <c r="X36" i="1" s="1"/>
  <c r="U34" i="1"/>
  <c r="AE34" i="1" s="1"/>
  <c r="AH34" i="1" s="1"/>
  <c r="U20" i="1"/>
  <c r="AE20" i="1" s="1"/>
  <c r="AH20" i="1" s="1"/>
  <c r="P33" i="1"/>
  <c r="AE33" i="1" s="1"/>
  <c r="AH33" i="1" s="1"/>
  <c r="P32" i="1"/>
  <c r="AE32" i="1" s="1"/>
  <c r="AH32" i="1" s="1"/>
  <c r="P31" i="1"/>
  <c r="AE31" i="1" s="1"/>
  <c r="AH31" i="1" s="1"/>
  <c r="P30" i="1"/>
  <c r="AE30" i="1" s="1"/>
  <c r="AH30" i="1" s="1"/>
  <c r="P29" i="1"/>
  <c r="AE29" i="1" s="1"/>
  <c r="AH29" i="1" s="1"/>
  <c r="P19" i="1"/>
  <c r="AE19" i="1" s="1"/>
  <c r="AH19" i="1" s="1"/>
  <c r="P18" i="1"/>
  <c r="AE18" i="1" s="1"/>
  <c r="AH18" i="1" s="1"/>
  <c r="P17" i="1"/>
  <c r="AE17" i="1" s="1"/>
  <c r="AH17" i="1" s="1"/>
  <c r="AC35" i="1"/>
  <c r="X35" i="1"/>
  <c r="S35" i="1"/>
  <c r="N35" i="1"/>
  <c r="K28" i="1"/>
  <c r="N28" i="1" s="1"/>
  <c r="K23" i="1"/>
  <c r="N23" i="1" s="1"/>
  <c r="K22" i="1"/>
  <c r="AE22" i="1" s="1"/>
  <c r="AH22" i="1" s="1"/>
  <c r="K21" i="1"/>
  <c r="AE21" i="1" s="1"/>
  <c r="AH21" i="1" s="1"/>
  <c r="R31" i="2" l="1"/>
  <c r="D33" i="4"/>
  <c r="M33" i="4" s="1"/>
  <c r="AH33" i="4" s="1"/>
  <c r="R27" i="2"/>
  <c r="D29" i="4"/>
  <c r="AA29" i="4" s="1"/>
  <c r="AH29" i="4" s="1"/>
  <c r="R23" i="2"/>
  <c r="D25" i="4"/>
  <c r="F25" i="4" s="1"/>
  <c r="AH25" i="4" s="1"/>
  <c r="R19" i="2"/>
  <c r="D21" i="4"/>
  <c r="M21" i="4" s="1"/>
  <c r="AH21" i="4" s="1"/>
  <c r="R34" i="2"/>
  <c r="D36" i="4"/>
  <c r="T36" i="4" s="1"/>
  <c r="AH36" i="4" s="1"/>
  <c r="R22" i="2"/>
  <c r="D24" i="4"/>
  <c r="F24" i="4" s="1"/>
  <c r="AH24" i="4" s="1"/>
  <c r="R17" i="2"/>
  <c r="D19" i="4"/>
  <c r="M19" i="4" s="1"/>
  <c r="AH19" i="4" s="1"/>
  <c r="R33" i="2"/>
  <c r="D35" i="4"/>
  <c r="M35" i="4" s="1"/>
  <c r="AH35" i="4" s="1"/>
  <c r="R29" i="2"/>
  <c r="D31" i="4"/>
  <c r="M31" i="4" s="1"/>
  <c r="AH31" i="4" s="1"/>
  <c r="R25" i="2"/>
  <c r="D27" i="4"/>
  <c r="AA27" i="4" s="1"/>
  <c r="AH27" i="4" s="1"/>
  <c r="R21" i="2"/>
  <c r="D23" i="4"/>
  <c r="F23" i="4" s="1"/>
  <c r="M23" i="2"/>
  <c r="M31" i="2"/>
  <c r="M29" i="2"/>
  <c r="M17" i="2"/>
  <c r="M27" i="2"/>
  <c r="M21" i="2"/>
  <c r="X34" i="1"/>
  <c r="M36" i="2"/>
  <c r="P36" i="2"/>
  <c r="I36" i="2"/>
  <c r="M32" i="2"/>
  <c r="O32" i="2"/>
  <c r="I32" i="2"/>
  <c r="M28" i="2"/>
  <c r="N28" i="2"/>
  <c r="I28" i="2"/>
  <c r="M24" i="2"/>
  <c r="Q24" i="2"/>
  <c r="I24" i="2"/>
  <c r="M20" i="2"/>
  <c r="P20" i="2"/>
  <c r="I20" i="2"/>
  <c r="R20" i="2"/>
  <c r="R24" i="2"/>
  <c r="R28" i="2"/>
  <c r="R32" i="2"/>
  <c r="R35" i="2"/>
  <c r="J35" i="2"/>
  <c r="O31" i="2"/>
  <c r="I31" i="2"/>
  <c r="Q27" i="2"/>
  <c r="I27" i="2"/>
  <c r="N23" i="2"/>
  <c r="I23" i="2"/>
  <c r="O19" i="2"/>
  <c r="I19" i="2"/>
  <c r="J16" i="1"/>
  <c r="M35" i="2"/>
  <c r="M25" i="2"/>
  <c r="M19" i="2"/>
  <c r="M30" i="2"/>
  <c r="O30" i="2"/>
  <c r="I30" i="2"/>
  <c r="M26" i="2"/>
  <c r="Q26" i="2"/>
  <c r="I26" i="2"/>
  <c r="M18" i="2"/>
  <c r="O18" i="2"/>
  <c r="I18" i="2"/>
  <c r="R18" i="2"/>
  <c r="R26" i="2"/>
  <c r="R30" i="2"/>
  <c r="M34" i="2"/>
  <c r="P34" i="2"/>
  <c r="I34" i="2"/>
  <c r="M22" i="2"/>
  <c r="N22" i="2"/>
  <c r="I22" i="2"/>
  <c r="G16" i="2"/>
  <c r="O17" i="2"/>
  <c r="I17" i="2"/>
  <c r="O33" i="2"/>
  <c r="I33" i="2"/>
  <c r="O29" i="2"/>
  <c r="I29" i="2"/>
  <c r="Q25" i="2"/>
  <c r="I25" i="2"/>
  <c r="N21" i="2"/>
  <c r="I21" i="2"/>
  <c r="M33" i="2"/>
  <c r="R36" i="2"/>
  <c r="L16" i="2"/>
  <c r="F16" i="2"/>
  <c r="X20" i="1"/>
  <c r="AC26" i="1"/>
  <c r="AC27" i="1"/>
  <c r="AC24" i="1"/>
  <c r="Z16" i="1"/>
  <c r="AC25" i="1"/>
  <c r="AE25" i="1"/>
  <c r="AH25" i="1" s="1"/>
  <c r="AE36" i="1"/>
  <c r="AH36" i="1" s="1"/>
  <c r="S30" i="1"/>
  <c r="AH35" i="1"/>
  <c r="AE35" i="1" s="1"/>
  <c r="AE23" i="1"/>
  <c r="AH23" i="1" s="1"/>
  <c r="S18" i="1"/>
  <c r="S31" i="1"/>
  <c r="S29" i="1"/>
  <c r="S33" i="1"/>
  <c r="S17" i="1"/>
  <c r="AE28" i="1"/>
  <c r="AH28" i="1" s="1"/>
  <c r="S19" i="1"/>
  <c r="S32" i="1"/>
  <c r="N21" i="1"/>
  <c r="N22" i="1"/>
  <c r="AH23" i="4" l="1"/>
  <c r="F18" i="4"/>
  <c r="M16" i="2"/>
  <c r="P16" i="2"/>
  <c r="N16" i="2"/>
  <c r="AC16" i="1"/>
  <c r="U28" i="1" l="1"/>
  <c r="K16" i="2"/>
  <c r="L18" i="4" l="1"/>
  <c r="Z18" i="4"/>
  <c r="AG18" i="4"/>
  <c r="AM18" i="4" l="1"/>
  <c r="AJ18" i="4"/>
  <c r="I18" i="4"/>
  <c r="Q18" i="4"/>
  <c r="J18" i="4"/>
  <c r="R18" i="4"/>
  <c r="N18" i="4"/>
  <c r="AC18" i="4"/>
  <c r="H18" i="4"/>
  <c r="P18" i="4"/>
  <c r="K18" i="4"/>
  <c r="G18" i="4"/>
  <c r="O18" i="4"/>
  <c r="AI18" i="4"/>
  <c r="AE18" i="4"/>
  <c r="AB18" i="4"/>
  <c r="AF18" i="4"/>
  <c r="AD18" i="4"/>
  <c r="AL18" i="4"/>
  <c r="AK18" i="4"/>
  <c r="AA18" i="4" l="1"/>
  <c r="J16" i="2"/>
  <c r="M18" i="4"/>
  <c r="I16" i="2"/>
  <c r="Q16" i="2"/>
  <c r="O16" i="2"/>
  <c r="AH16" i="1"/>
  <c r="AE16" i="1" s="1"/>
  <c r="H16" i="2"/>
  <c r="D18" i="4"/>
  <c r="F45" i="8" l="1"/>
  <c r="G45" i="8"/>
  <c r="C45" i="8"/>
  <c r="D45" i="8"/>
  <c r="D33" i="8"/>
  <c r="D32" i="8" s="1"/>
  <c r="F33" i="8"/>
  <c r="F32" i="8" s="1"/>
  <c r="C33" i="8"/>
  <c r="C32" i="8" s="1"/>
  <c r="D24" i="8"/>
  <c r="D23" i="8" s="1"/>
  <c r="C24" i="8"/>
  <c r="C23" i="8" s="1"/>
  <c r="F24" i="8"/>
  <c r="F23" i="8" l="1"/>
  <c r="G23" i="8" s="1"/>
  <c r="G24" i="8"/>
  <c r="F22" i="8"/>
  <c r="C22" i="8"/>
  <c r="C21" i="8" s="1"/>
  <c r="D22" i="8"/>
  <c r="D21" i="8" s="1"/>
  <c r="F21" i="8" l="1"/>
  <c r="G21" i="8" s="1"/>
  <c r="G22" i="8"/>
  <c r="A11" i="6"/>
  <c r="A10" i="7" s="1"/>
  <c r="A11" i="8" s="1"/>
  <c r="A20" i="6" l="1"/>
  <c r="A19" i="7" s="1"/>
  <c r="B19" i="7"/>
  <c r="C19" i="7"/>
  <c r="B19" i="6"/>
  <c r="B18" i="7" s="1"/>
  <c r="C19" i="6"/>
  <c r="C18" i="7" s="1"/>
  <c r="A19" i="6"/>
  <c r="A18" i="7" s="1"/>
  <c r="A11" i="5"/>
  <c r="B18" i="4"/>
  <c r="C18" i="4"/>
  <c r="A18" i="4"/>
  <c r="A9" i="4"/>
  <c r="B19" i="5" l="1"/>
  <c r="B19" i="14"/>
  <c r="B19" i="13"/>
  <c r="B19" i="12"/>
  <c r="A19" i="5"/>
  <c r="A19" i="13"/>
  <c r="A19" i="14"/>
  <c r="A19" i="12"/>
  <c r="C19" i="5"/>
  <c r="C19" i="13"/>
  <c r="C19" i="14"/>
  <c r="C19" i="12"/>
  <c r="B16" i="3"/>
  <c r="C16" i="3"/>
  <c r="A16" i="3"/>
  <c r="A9" i="3"/>
  <c r="D16" i="2"/>
  <c r="E16" i="2"/>
  <c r="A16" i="2"/>
  <c r="B17" i="2"/>
  <c r="C17" i="2"/>
  <c r="A17" i="2"/>
  <c r="A9" i="2"/>
  <c r="X16" i="1"/>
  <c r="U16" i="1"/>
  <c r="S16" i="1"/>
  <c r="P16" i="1"/>
  <c r="N16" i="1"/>
  <c r="R16" i="2" l="1"/>
  <c r="AH18" i="4"/>
  <c r="K16" i="1"/>
  <c r="G16" i="1" l="1"/>
</calcChain>
</file>

<file path=xl/sharedStrings.xml><?xml version="1.0" encoding="utf-8"?>
<sst xmlns="http://schemas.openxmlformats.org/spreadsheetml/2006/main" count="4695" uniqueCount="388">
  <si>
    <t>Перечни инвестиционных проектов</t>
  </si>
  <si>
    <t>полное наименование субъекта электроэнергетики</t>
  </si>
  <si>
    <t>Номер группы инвестиционных проектов</t>
  </si>
  <si>
    <t>Наименование инвестиционного проекта (наименование группы инвестиционных проектов)</t>
  </si>
  <si>
    <t>Идентификатор инвестиционного проекта</t>
  </si>
  <si>
    <t>Год начала реализации инвестиционного проекта</t>
  </si>
  <si>
    <t>Год окончания реализации инвестиционного проекта</t>
  </si>
  <si>
    <t>Полная сметная стоимость инвестиционного проекта в соответствии с утвержденной проектной документацией</t>
  </si>
  <si>
    <t>Оценка полной стоимости инвестиционного проекта в прогнозных ценах соответствующих лет, млн рублей (с НДС)</t>
  </si>
  <si>
    <t>Остаток финансирования капитальных вложений в прогнозных ценах соответствующих лет, млн рублей (с НДС)</t>
  </si>
  <si>
    <t>Финансирование капитальных вложений в прогнозных ценах соответствующих лет, млн рублей (с НДС)</t>
  </si>
  <si>
    <t>План</t>
  </si>
  <si>
    <t>Итого (план)</t>
  </si>
  <si>
    <t>в базисном уровне цен, млн рублей (с НДС)</t>
  </si>
  <si>
    <t>в ценах, сложившихся со времени составления сметной документации, млн. рублей (с НДС)</t>
  </si>
  <si>
    <t>месяц и год составления сметной документации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</si>
  <si>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</si>
  <si>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</si>
  <si>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</si>
  <si>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</si>
  <si>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</si>
  <si>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&lt;1&gt;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</si>
  <si>
    <t>&lt;2&gt;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</si>
  <si>
    <t>&lt;3&gt; Словосочетания вида "год X", "год (X + 1)", "год (X + 1)" в различных падежах заменяются указанием года (четыре цифры и слово "год" в соответствующем падеже), который определяется как первый год реализации инвестиционной программы (если утверждается инвестиционная программа) или год, в котором принимается решение об утверждении изменений, вносимых в инвестиционную программу, или инвестиционной программы и изменений, вносимых в инвестиционную программу, плюс количество лет, равных числу, указанному в словосочетании после знака "+".</t>
  </si>
  <si>
    <t>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</t>
  </si>
  <si>
    <t>Раздел 1. План финансирования капитальных вложений по инвестиционным проектам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</si>
  <si>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</si>
  <si>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</si>
  <si>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</si>
  <si>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</si>
  <si>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</si>
  <si>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</si>
  <si>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</si>
  <si>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</si>
  <si>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</si>
  <si>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</si>
  <si>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</si>
  <si>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</si>
  <si>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</si>
  <si>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</si>
  <si>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</si>
  <si>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-</t>
  </si>
  <si>
    <t>Наименование инвестиционного проекта (группы инвестиционных проектов)</t>
  </si>
  <si>
    <t>Полная сметная стоимость инвестиционного проекта в соответствии с утвержденной проектной документацией в базисном уровне цен, млн рублей (без НДС)</t>
  </si>
  <si>
    <t>Оценка полной стоимости в прогнозных ценах соответствующих лет, млн рублей (без НДС)</t>
  </si>
  <si>
    <t>Остаток освоения капитальных вложений, млн рублей (без НДС)</t>
  </si>
  <si>
    <t>Освоение капитальных вложений в прогнозных ценах соответствующих лет, млн рублей (без НДС)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</si>
  <si>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</si>
  <si>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</si>
  <si>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</si>
  <si>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</si>
  <si>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</si>
  <si>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</si>
  <si>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</si>
  <si>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Утвержденный план</t>
  </si>
  <si>
    <t>Раздел 2. План освоения капитальных вложений по инвестиционным проектам</t>
  </si>
  <si>
    <t>14.1</t>
  </si>
  <si>
    <t>14.2</t>
  </si>
  <si>
    <t>Всего, в т.ч.</t>
  </si>
  <si>
    <t>Цели реализации инвестиционных проектов и плановые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</si>
  <si>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</si>
  <si>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</si>
  <si>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Повышение надежности оказываемых услуг в сфере 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</si>
  <si>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</si>
  <si>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</si>
  <si>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</si>
  <si>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</si>
  <si>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 &lt;4&gt;</t>
  </si>
  <si>
    <t>Наименование количественного показателя, соответствующего цели</t>
  </si>
  <si>
    <t>...</t>
  </si>
  <si>
    <t>4...</t>
  </si>
  <si>
    <t>5...</t>
  </si>
  <si>
    <t>6...</t>
  </si>
  <si>
    <t>7...</t>
  </si>
  <si>
    <t>8...</t>
  </si>
  <si>
    <t>9...</t>
  </si>
  <si>
    <t>10...</t>
  </si>
  <si>
    <t>&lt;1&gt; Указывается номер приложения к решении об утверждении инвестиционной программы, изменений, вносимых инвестиционную программу, или инвестиционной программы и изменений, вносимых инвестиционную программу.</t>
  </si>
  <si>
    <t>&lt;2&gt; Указываются наименование органа исполнительной власти и реквизит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</si>
  <si>
    <t>&lt;3&gt; Форма заполняется на каждый год периода, на который утверждается инвестиционная программа сетевой организации и (или) изменения, вносимые в инвестиционную программу сетевой организации.</t>
  </si>
  <si>
    <t>&lt;4&gt; Наименования количественных показателей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розничного рынков электрической энергии, утвержденными постановлением Правительства Российской Федерации от 21.01.2004 N 24 (Собрание законодательства Российской Федерации, 2004, N 4, ст. 282; 2009, N 17, ст. 2088; 2010, N 33, ст. 4431; 2011, N 45, ст. 6404; 2012, N 4, ст. 505; N 23, ст. 3008; 2013, N 27, ст. 3602; N 31, ст. 4216; N 31, ст. 4226; N 36, ст. 4586; N 50, ст. 6598; 2014, N 9, ст. 907; N 8, ст. 815; N 9, ст. 919; N 19, ст. 2416; N 25, ст. 3311; N 34, ст. 4659; 2015, N 5, ст. 827; N 8, ст. 1175; N 20, ст. 2924; N 37, ст. 5153; N 39, ст. 5405; N 45, ст. 6256; 2016, N 22, ст. 3212).</t>
  </si>
  <si>
    <t>4.1</t>
  </si>
  <si>
    <t>4.2</t>
  </si>
  <si>
    <t>5.1</t>
  </si>
  <si>
    <t>5.2</t>
  </si>
  <si>
    <t>6.1</t>
  </si>
  <si>
    <t>6.2</t>
  </si>
  <si>
    <t>7.1</t>
  </si>
  <si>
    <t>7.2</t>
  </si>
  <si>
    <t>8.1</t>
  </si>
  <si>
    <t>8.2</t>
  </si>
  <si>
    <t>9.1</t>
  </si>
  <si>
    <t>9.2</t>
  </si>
  <si>
    <t>10.1</t>
  </si>
  <si>
    <t>10.2</t>
  </si>
  <si>
    <t>нд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</si>
  <si>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</si>
  <si>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</t>
  </si>
  <si>
    <t>Итого</t>
  </si>
  <si>
    <t>нематериальные активы</t>
  </si>
  <si>
    <t>основные средства</t>
  </si>
  <si>
    <t>млн рублей (без НДС)</t>
  </si>
  <si>
    <t>МВ x А &lt;6&gt;</t>
  </si>
  <si>
    <t>Мвар &lt;6&gt;</t>
  </si>
  <si>
    <t>км ЛЭП &lt;6&gt;</t>
  </si>
  <si>
    <t>МВт &lt;6&gt;</t>
  </si>
  <si>
    <t>Другое &lt;6&gt;</t>
  </si>
  <si>
    <t>&lt;3&gt; Вместо слов "План ввода основных средств (Плановые показатели реализации инвестиционной программы)" указываются слова:</t>
  </si>
  <si>
    <t>"План ввода основных средств", если форма заполняется в отношении сетевой организации;</t>
  </si>
  <si>
    <t>"Плановые показатели реализации инвестиционной программы", если форма заполняется в отношении субъекта электроэнергетики (за исключением сетевых организаций).</t>
  </si>
  <si>
    <t>&lt;4&gt; Вместо слов "Раздел 1 (Раздел 3)." указываются слова:</t>
  </si>
  <si>
    <t>"Раздел 1.", если форма заполняется в отношении сетевой организации;</t>
  </si>
  <si>
    <t>"Раздел 3.", если форма заполняется в отношении субъекта электроэнергетики (за исключением сетевых организаций).</t>
  </si>
  <si>
    <t>&lt;5&gt; Словосочетания вида "год X", "год (X + 1)", "год (X + 1)" в различных падежах заменяются указанием года (четыре цифры и слово "год" в соответствующем падеже), который определяется как первый год реализации инвестиционной программы (если утверждается инвестиционная программа) или год, в котором принимается решение об утверждении изменений, вносимых в инвестиционную программу, или инвестиционной программы и изменений, вносимых в инвестиционную программу, плюс количество лет, равных числу, указанному в словосочетании после знаке "+".</t>
  </si>
  <si>
    <r>
      <t xml:space="preserve">менее 3 лет, то в настоящей форме удаляются </t>
    </r>
    <r>
      <rPr>
        <sz val="8"/>
        <color rgb="FF0000FF"/>
        <rFont val="Arial"/>
        <family val="2"/>
        <charset val="204"/>
      </rPr>
      <t>столбцы 5.3.1</t>
    </r>
    <r>
      <rPr>
        <sz val="8"/>
        <color theme="1"/>
        <rFont val="Arial"/>
        <family val="2"/>
        <charset val="204"/>
      </rPr>
      <t xml:space="preserve"> - </t>
    </r>
    <r>
      <rPr>
        <sz val="8"/>
        <color rgb="FF0000FF"/>
        <rFont val="Arial"/>
        <family val="2"/>
        <charset val="204"/>
      </rPr>
      <t>5.3.7</t>
    </r>
    <r>
      <rPr>
        <sz val="8"/>
        <color theme="1"/>
        <rFont val="Arial"/>
        <family val="2"/>
        <charset val="204"/>
      </rPr>
      <t xml:space="preserve"> или </t>
    </r>
    <r>
      <rPr>
        <sz val="8"/>
        <color rgb="FF0000FF"/>
        <rFont val="Arial"/>
        <family val="2"/>
        <charset val="204"/>
      </rPr>
      <t>5.2.1</t>
    </r>
    <r>
      <rPr>
        <sz val="8"/>
        <color theme="1"/>
        <rFont val="Arial"/>
        <family val="2"/>
        <charset val="204"/>
      </rPr>
      <t xml:space="preserve"> - </t>
    </r>
    <r>
      <rPr>
        <sz val="8"/>
        <color rgb="FF0000FF"/>
        <rFont val="Arial"/>
        <family val="2"/>
        <charset val="204"/>
      </rPr>
      <t>5.3.7</t>
    </r>
    <r>
      <rPr>
        <sz val="8"/>
        <color theme="1"/>
        <rFont val="Arial"/>
        <family val="2"/>
        <charset val="204"/>
      </rPr>
      <t>.</t>
    </r>
  </si>
  <si>
    <t>&lt;6&gt;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N 24.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</si>
  <si>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</si>
  <si>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</si>
  <si>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</si>
  <si>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</si>
  <si>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</si>
  <si>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</si>
  <si>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</si>
  <si>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</si>
  <si>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</si>
  <si>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</si>
  <si>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</si>
  <si>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</si>
  <si>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</si>
  <si>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</si>
  <si>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5.3.2</t>
  </si>
  <si>
    <t>5.3.1</t>
  </si>
  <si>
    <t>5.3.3</t>
  </si>
  <si>
    <t>5.3.4</t>
  </si>
  <si>
    <t>5.3.5</t>
  </si>
  <si>
    <t>5.3.6</t>
  </si>
  <si>
    <t>5.3.7</t>
  </si>
  <si>
    <t>6.1.1</t>
  </si>
  <si>
    <t>6.1.2</t>
  </si>
  <si>
    <t>6.1.3</t>
  </si>
  <si>
    <t>6.1.4</t>
  </si>
  <si>
    <t>6.1.5</t>
  </si>
  <si>
    <t>6.1.6</t>
  </si>
  <si>
    <t>6.1.7</t>
  </si>
  <si>
    <t>Раздел 1 (Раздел 3). &lt;4&gt; План принятия основных средств и нематериальных активов к бухгалтерскому учету</t>
  </si>
  <si>
    <t>План ввода основных средств (Плановые показатели реализации инвестиционной программы) &lt;3&gt;</t>
  </si>
  <si>
    <t>План ввода основных средств</t>
  </si>
  <si>
    <t>Утвержденный план принятия основных средств и нематериальных активов к бухгалтерскому учету на год</t>
  </si>
  <si>
    <t>I кв.</t>
  </si>
  <si>
    <t>II кв.</t>
  </si>
  <si>
    <t>III кв.</t>
  </si>
  <si>
    <t>IV кв.</t>
  </si>
  <si>
    <t>Итого утвержденный план за год</t>
  </si>
  <si>
    <t>МВ x А &lt;4&gt;</t>
  </si>
  <si>
    <t>Мвар &lt;4&gt;</t>
  </si>
  <si>
    <t>км ЛЭП &lt;4&gt;</t>
  </si>
  <si>
    <t>МВт &lt;4&gt;</t>
  </si>
  <si>
    <t>Другое &lt;4&gt;</t>
  </si>
  <si>
    <t>&lt;2&gt; Указываются наименование органа исполнительной власти и реквизита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</si>
  <si>
    <t>&lt;3&gt; Форма заполняется на первый год периода реализации инвестиционной программы сетевой организации.</t>
  </si>
  <si>
    <t>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N 24.</t>
  </si>
  <si>
    <t>4.1.2</t>
  </si>
  <si>
    <t>4.1.1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</si>
  <si>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</si>
  <si>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</si>
  <si>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</si>
  <si>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</si>
  <si>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</si>
  <si>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</si>
  <si>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</si>
  <si>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</si>
  <si>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</si>
  <si>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</si>
  <si>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</si>
  <si>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</si>
  <si>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</si>
  <si>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</si>
  <si>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</si>
  <si>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</si>
  <si>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</si>
  <si>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</si>
  <si>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</si>
  <si>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</si>
  <si>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</si>
  <si>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</si>
  <si>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</si>
  <si>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</si>
  <si>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</si>
  <si>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</si>
  <si>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Плановые показатели реализации инвестиционной программы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</si>
  <si>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</si>
  <si>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Квартал</t>
  </si>
  <si>
    <t>Раздел 1. Постановка объектов электросетевого хозяйства под напряжение и (или) включение объектов капитального  строительства для проведения пусконаладочных работ</t>
  </si>
  <si>
    <t>Характеристики объекта электроэнергетики (объекта инвестиционной деятельности)</t>
  </si>
  <si>
    <t>Ввод объектов инвестиционной деятельности (мощностей) в эксплуатацию</t>
  </si>
  <si>
    <t>км ВЛ 1-цеп &lt;4&gt;</t>
  </si>
  <si>
    <t>км ВЛ 2-цеп &lt;4&gt;</t>
  </si>
  <si>
    <t>км КЛ &lt;4&gt;</t>
  </si>
  <si>
    <t>Раздел 2. Ввод объектов инвестиционной деятельности (мощностей) в эксплуатацию</t>
  </si>
  <si>
    <t>наименование субъекта Российской Федерации</t>
  </si>
  <si>
    <t>млн рублей</t>
  </si>
  <si>
    <t>N п/п</t>
  </si>
  <si>
    <t>Показатель</t>
  </si>
  <si>
    <r>
      <t>Источники финансирования инвестиционной программы всего (</t>
    </r>
    <r>
      <rPr>
        <sz val="8"/>
        <color rgb="FF0000FF"/>
        <rFont val="Arial"/>
        <family val="2"/>
        <charset val="204"/>
      </rPr>
      <t>I</t>
    </r>
    <r>
      <rPr>
        <sz val="8"/>
        <color theme="1"/>
        <rFont val="Arial"/>
        <family val="2"/>
        <charset val="204"/>
      </rPr>
      <t xml:space="preserve"> + </t>
    </r>
    <r>
      <rPr>
        <sz val="8"/>
        <color rgb="FF0000FF"/>
        <rFont val="Arial"/>
        <family val="2"/>
        <charset val="204"/>
      </rPr>
      <t>II</t>
    </r>
    <r>
      <rPr>
        <sz val="8"/>
        <color theme="1"/>
        <rFont val="Arial"/>
        <family val="2"/>
        <charset val="204"/>
      </rPr>
      <t>), в том числе:</t>
    </r>
  </si>
  <si>
    <t>I</t>
  </si>
  <si>
    <t>Собственные средства всего, в том числе:</t>
  </si>
  <si>
    <t>Прибыль, направляемая на инвестиции, в том числе:</t>
  </si>
  <si>
    <t>инвестиционная составляющая в тарифах, в том числе:</t>
  </si>
  <si>
    <t>1.1.1.1</t>
  </si>
  <si>
    <t>наименование вида деятельности &lt;6&gt;</t>
  </si>
  <si>
    <t>1.1.1.2</t>
  </si>
  <si>
    <t>прибыль от продажи электрической энергии (мощности) по нерегулируемым ценам</t>
  </si>
  <si>
    <t>прибыль от технологического присоединения, в том числе:</t>
  </si>
  <si>
    <t>1.1.3.1</t>
  </si>
  <si>
    <t>от технологического присоединения объектов по производству электрической энергии</t>
  </si>
  <si>
    <t>1.1.3.2</t>
  </si>
  <si>
    <t>от технологического присоединения потребителей электрической энергии</t>
  </si>
  <si>
    <t>прочая прибыль</t>
  </si>
  <si>
    <t>Амортизация основных средств всего, в том числе:</t>
  </si>
  <si>
    <t>амортизация, учтенная в тарифах, всего, в том числе:</t>
  </si>
  <si>
    <t>1.2.1.1</t>
  </si>
  <si>
    <t>1.2.1.2</t>
  </si>
  <si>
    <t>прочая амортизация</t>
  </si>
  <si>
    <t>недоиспользованная амортизация прошлых лет всего, в том числе:</t>
  </si>
  <si>
    <t>1.2.3.1</t>
  </si>
  <si>
    <t>1.2.3.2</t>
  </si>
  <si>
    <t>Возврат налога на добавленную стоимость</t>
  </si>
  <si>
    <t>Прочие собственные средства всего, в том числе:</t>
  </si>
  <si>
    <t>средства дополнительной эмиссии акций</t>
  </si>
  <si>
    <t>II</t>
  </si>
  <si>
    <t>Привлеченные средства, всего, в том числе:</t>
  </si>
  <si>
    <t>Кредиты</t>
  </si>
  <si>
    <t>Облигационные займы</t>
  </si>
  <si>
    <t>Векселя</t>
  </si>
  <si>
    <t>Займы организаций</t>
  </si>
  <si>
    <t>Бюджетное финансирование, всего, в том числе:</t>
  </si>
  <si>
    <t>средства федерального бюджета, всего, в том числе:</t>
  </si>
  <si>
    <t>2.5.1.1</t>
  </si>
  <si>
    <t>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</si>
  <si>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Федерации, всего, в том числе:</t>
  </si>
  <si>
    <t>2.5.2.1</t>
  </si>
  <si>
    <t>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</si>
  <si>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</si>
  <si>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</si>
  <si>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&lt;3&gt; Форма заполняется отдельно по субъекту электроэнергетики в целом и по каждому субъекту Российской Федерации, на территории которого планируется реализация инвестиционной программы субъекта электроэнергетики. Для системного оператора Единой энергетической системы России и организации по управлению по управлению единой национальной (общероссийской) электрической сетью форма заполняется только по субъекту электроэнергетики в целом.</t>
  </si>
  <si>
    <t>&lt;4&gt; При заполнении формы по субъекту электроэнергетики в целом указываются слова "Всего по инвестиционной программе", при заполнении формы по субъекту Российской Федерации, на территории которого планируется реализация инвестиционной программы субъекта электроэнергетики, указывается наименование соответствующего субъекта Российской Федерации.</t>
  </si>
  <si>
    <t>&lt;5&gt; Словосочетания вида "год X", "год (X + 1)", "год (X + 1)" в различных падежах заменяются указанием года (четыре цифры и слово "год" в соответствующем падеже), который определяется как первый год реализации инвестиционной программы (если утверждается инвестиционная программа) или год, в котором принимается решение об утверждении изменений, вносимых в инвестиционную программу, или инвестиционной программы и изменений, вносимых в инвестиционную программу, плюс количество лет, равных числу, указанному в словосочетании после знака "+".</t>
  </si>
  <si>
    <t>Раздел 3. Источники финансирования инвестиционной программы &lt;3&gt;</t>
  </si>
  <si>
    <t>Вологодская область</t>
  </si>
  <si>
    <t>3.1</t>
  </si>
  <si>
    <t>3.2</t>
  </si>
  <si>
    <t>3.3</t>
  </si>
  <si>
    <t>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более 3 лет, то после столбца 3.3 настоящая форма дополняется новыми столбцами, аналогичными столбцу 3.3, с указанием в наименовании заголовков столбцов соответствующих годов, в отношении которых заполняется такая форма, и порядковых номеров столбцов; менее 3 лет, то в настоящей форме удаляются столбцы 3.3 или 3.2 - 3.3.</t>
  </si>
  <si>
    <t>&lt;6&gt; Наименования видов деятельности указываются в соответствии с финансовым планом: опубликованным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N 24, сетевой организацией в составе информации о проекте инвестиционной программы и (или) проекте изменений, вносимых в инвестиционную программу, и обосновывающих ее материалах; представленным в соответствии с Правилами утверждения инвестиционных программ субъектов электроэнергетики, утвержденными постановлением Правительства Российской Федерации от 01.12.2009 N 977, субъектом электроэнергетики (за исключением сетевых организаций) в орган исполнительной власти, принявший решение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программу.ъ</t>
  </si>
  <si>
    <t>1.1</t>
  </si>
  <si>
    <t>1.1.1.</t>
  </si>
  <si>
    <t>1.1.2</t>
  </si>
  <si>
    <t>1.1.3</t>
  </si>
  <si>
    <t>1.1.4</t>
  </si>
  <si>
    <t>1.2</t>
  </si>
  <si>
    <t>1.2.1.</t>
  </si>
  <si>
    <t>1.2.2</t>
  </si>
  <si>
    <t>1.2.3</t>
  </si>
  <si>
    <t>1.3</t>
  </si>
  <si>
    <t>1.4</t>
  </si>
  <si>
    <t>1.4.1</t>
  </si>
  <si>
    <t>2.1</t>
  </si>
  <si>
    <t>2.2</t>
  </si>
  <si>
    <t>2.3</t>
  </si>
  <si>
    <t>2.4</t>
  </si>
  <si>
    <t>2.5</t>
  </si>
  <si>
    <t>2.6</t>
  </si>
  <si>
    <t>2.5.1</t>
  </si>
  <si>
    <t>2.5.2.</t>
  </si>
  <si>
    <t>2.7</t>
  </si>
  <si>
    <t>услуги по передаче электрической энергии</t>
  </si>
  <si>
    <t>1.4.2</t>
  </si>
  <si>
    <t>Утвержденный план 2022 год</t>
  </si>
  <si>
    <t>Утвержденный план 2023 год</t>
  </si>
  <si>
    <t>Утвержденный план 2024 год</t>
  </si>
  <si>
    <t>2022 год</t>
  </si>
  <si>
    <t>2023 год</t>
  </si>
  <si>
    <t>2024 год</t>
  </si>
  <si>
    <t>Раздел 1. План принятия основных средств и нематериальных активов к бухгалтерскому учету на 2022 год  с распределением по кварталам</t>
  </si>
  <si>
    <t>Приложение N 1</t>
  </si>
  <si>
    <t>Приложение N 2</t>
  </si>
  <si>
    <t>Приложение N 3</t>
  </si>
  <si>
    <t>Приложение N 4</t>
  </si>
  <si>
    <t>Приложение N 5</t>
  </si>
  <si>
    <t>Приложение N 6</t>
  </si>
  <si>
    <t>Приложение N 7</t>
  </si>
  <si>
    <t>Приложение N 8</t>
  </si>
  <si>
    <t>План на 01.01.2022 года</t>
  </si>
  <si>
    <t>к приказу Департамента топливно-энергетического комплекса и тарифного регулирования Вологодской области</t>
  </si>
  <si>
    <t>Прочие собственные средства корректировка неподконтрольных расходов)</t>
  </si>
  <si>
    <t>Утвержденный план 2025 год</t>
  </si>
  <si>
    <t>11.16</t>
  </si>
  <si>
    <t>11.17</t>
  </si>
  <si>
    <t>11.18</t>
  </si>
  <si>
    <t>11.19</t>
  </si>
  <si>
    <t>11.20</t>
  </si>
  <si>
    <t xml:space="preserve">Реконструкция мачтовой КТП 10/0,4 160 кВА с заменой силового трансформатора КТП-Скважины п. Можайское, Вологодский район </t>
  </si>
  <si>
    <t>L_TP_1.2.1.1_06</t>
  </si>
  <si>
    <t xml:space="preserve">Реконструкция трансформаторной подстанции 1х400 кВА с заменой силового трансформатора ЗТП-12 п. Ермаково, Вологодский район </t>
  </si>
  <si>
    <t>L_TP_1.2.1.1_07</t>
  </si>
  <si>
    <t xml:space="preserve">Реконструкция трансформаторной подстанции 2х400 кВА с заменой силового трансформатора ЗТП-34 п. Непотягово, Вологодский район </t>
  </si>
  <si>
    <t>L_TP_1.2.1.1_08</t>
  </si>
  <si>
    <t xml:space="preserve">Реконструкция трансформаторной подстанции 1х315 кВА, 1*160 кВА с заменой силового трансформатора ЗТП-Котельная п. Сосновка, Вологодский район </t>
  </si>
  <si>
    <t>L_TP_1.2.1.1_09</t>
  </si>
  <si>
    <t>Реконструкция трансформаторной подстанции 2х630 кВА с заменой силового трансформатора ТП "Авторемзавод-1" г. Грязовец</t>
  </si>
  <si>
    <t>L_TP_1.2.1.1_10</t>
  </si>
  <si>
    <t xml:space="preserve">Реконструкция трансформаторной подстанции 1х400 кВА с заменой силового трансформатора ЗТП-8 п. Ермаково, Вологодский район </t>
  </si>
  <si>
    <t>L_TP_1.2.1.1_11</t>
  </si>
  <si>
    <t>Реконструкция трансформаторной подстанции 2х400 кВА заменой силовых трансформаторов ТП "Котельная" г. Вологда,, Пошехонское шоссе д. 18</t>
  </si>
  <si>
    <t>L_TP_1.2.1.1_12</t>
  </si>
  <si>
    <t>Реконструкция трансформаторной подстанции 1х160 кВА с заменой силового трансформатора ЗТП-1 Жилая зона д. Стризнево, Вологодский район</t>
  </si>
  <si>
    <t>L_TP_1.2.1.1_13</t>
  </si>
  <si>
    <t xml:space="preserve">Реконструкция трансформаторной подстанции 1х400 кВА с заменой силового трансформатора ЗТП-Школа п. Сосновка, Вологодский район </t>
  </si>
  <si>
    <t>L_TP_1.2.1.1_14</t>
  </si>
  <si>
    <t xml:space="preserve">Реконструкция трансформаторной подстанции 2х400 кВА с заменой силового трансформатора ЗТП-2 Котельная  д. Стризнево, Вологодский район </t>
  </si>
  <si>
    <t>L_TP_1.2.1.1_15</t>
  </si>
  <si>
    <t xml:space="preserve">Реконструкция трансформаторной подстанции 1х400 кВА с заменой силового трансформатора ЗТП-35 п. Непотягово, Вологодский район </t>
  </si>
  <si>
    <t>L_TP_1.2.1.1_16</t>
  </si>
  <si>
    <t xml:space="preserve">Реконструкция трансформаторной подстанции 2х400 кВА с заменой силовых трансформаторов ЗТП-Надеево-1 п. Надеево, Вологодский район </t>
  </si>
  <si>
    <t>L_TP_1.2.1.1_17</t>
  </si>
  <si>
    <t xml:space="preserve">Реконструкция трансформаторной подстанции 2х400 кВА с заменой силовых трансформаторов ЗТП-Надеево-2 п. Надеево, Вологодский район </t>
  </si>
  <si>
    <t>L_TP_1.2.1.1_18</t>
  </si>
  <si>
    <t xml:space="preserve">Реконструкция трансформаторной подстанции 1х250 кВА  с заменой силового трансформатора КТП-Михалево-3 п. Надеево, Вологодский район </t>
  </si>
  <si>
    <t>L_TP_1.2.1.1_19</t>
  </si>
  <si>
    <t xml:space="preserve">Реконструкция трансформаторной подстанции 1х250 кВА с заменой силового трансформатора ЗТП- 400 Торговый центр п. Непотягово, Вологодский район </t>
  </si>
  <si>
    <t>L_TP_1.2.1.1_20</t>
  </si>
  <si>
    <t xml:space="preserve">Реконструкция трансформаторной подстанции 1х400 кВА с заменой силового трансформатора ЗТП-ПМК-1 п. Сосновка, Вологодский район </t>
  </si>
  <si>
    <t>L_TP_1.2.1.1_21</t>
  </si>
  <si>
    <t xml:space="preserve">Реконструкция трансформаторной подстанции 1х400 кВА с заменой силового трансформатора ТП-Очистные п. Сосновка, Вологодский район </t>
  </si>
  <si>
    <t>L_TP_1.2.1.1_22</t>
  </si>
  <si>
    <t xml:space="preserve">Реконструкция РП-0,4 кВ, замена КР0,4 кВ жилых домов в кол-ве 23 шт. п. Ермаково, Вологодский район </t>
  </si>
  <si>
    <t>L_TP_1.2.1.1_29</t>
  </si>
  <si>
    <t>Реализация мероприятий по интеллектуальному учету электричекой энергии</t>
  </si>
  <si>
    <t>L_ISUE_1.2.3.1_02</t>
  </si>
  <si>
    <t>Новое строительство КЛЭП-0,4 кВ ТП-поселок-Дома№6,7,8,2,1,9,11,13,10,5,5А п. Можайское, Вологодский район</t>
  </si>
  <si>
    <t>L_KL_1.4.1_24</t>
  </si>
  <si>
    <t>февраль 2021</t>
  </si>
  <si>
    <t>Общество с ограниченной ответственностью "Городская электросетевая компания"</t>
  </si>
  <si>
    <t>от " _____" ______________  2021  г. N  __________</t>
  </si>
  <si>
    <t>План на 01.01.2022</t>
  </si>
  <si>
    <t>14.3.</t>
  </si>
  <si>
    <t>14.4</t>
  </si>
  <si>
    <t>от "____" _____________  2021  г. N _____</t>
  </si>
  <si>
    <t xml:space="preserve">показатель замены силовых (авто-) трансформаторов 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</si>
  <si>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</t>
  </si>
  <si>
    <t>Раздел 3. Цели реализации инвестиционных проектов сетевой организации на 2022 год &lt;3&gt;</t>
  </si>
  <si>
    <t>Раздел 3. Цели реализации инвестиционных проектов сетевой организации на 2023  год &lt;3&gt;</t>
  </si>
  <si>
    <t xml:space="preserve">показатель замены линий электропередачи </t>
  </si>
  <si>
    <t>Раздел 3. Цели реализации инвестиционных проектов сетевой организации на 2024 год &lt;3&gt;</t>
  </si>
  <si>
    <t>Раздел 3. Цели реализации инвестиционных проектов сетевой организации на 2025 год &lt;3&gt;</t>
  </si>
  <si>
    <t>2025 год</t>
  </si>
  <si>
    <t>5.3.8</t>
  </si>
  <si>
    <t>5.3.9</t>
  </si>
  <si>
    <t>5.3.10</t>
  </si>
  <si>
    <t>5.3.11</t>
  </si>
  <si>
    <t>5.3.12</t>
  </si>
  <si>
    <t>5.3.13</t>
  </si>
  <si>
    <t>5.3.14</t>
  </si>
  <si>
    <t>от " ____" ________  2021  г. N _____</t>
  </si>
  <si>
    <t>от " ______" _____________  2021  г. N  _______</t>
  </si>
  <si>
    <t>от " ____" _________  2021  г. N _______</t>
  </si>
  <si>
    <t>от " ____" __________ 2021  г. N _____</t>
  </si>
  <si>
    <t>5.4.1</t>
  </si>
  <si>
    <t>5.4.2</t>
  </si>
  <si>
    <t>5.4.3</t>
  </si>
  <si>
    <t>5.4.4</t>
  </si>
  <si>
    <t>5.4.5</t>
  </si>
  <si>
    <t>5.4.6</t>
  </si>
  <si>
    <t>5.4.7</t>
  </si>
  <si>
    <t>20123 год</t>
  </si>
  <si>
    <t>3.4</t>
  </si>
  <si>
    <t>Раздел 1. План принятия основных средств и нематериальных активов к бухгалтерскому учету на 2023 год  с распределением по кварталам</t>
  </si>
  <si>
    <t>Раздел 1. План принятия основных средств и нематериальных активов к бухгалтерскому учету на 2024 год  с распределением по кварталам</t>
  </si>
  <si>
    <t>Раздел 1. План принятия основных средств и нематериальных активов к бухгалтерскому учету на 2025 год  с распределением по кварталам</t>
  </si>
  <si>
    <r>
      <t xml:space="preserve">более 3 лет, то после </t>
    </r>
    <r>
      <rPr>
        <sz val="12"/>
        <color rgb="FF0000FF"/>
        <rFont val="Arial"/>
        <family val="2"/>
        <charset val="204"/>
      </rPr>
      <t>столбца 11.15</t>
    </r>
    <r>
      <rPr>
        <sz val="12"/>
        <color theme="1"/>
        <rFont val="Arial"/>
        <family val="2"/>
        <charset val="204"/>
      </rPr>
      <t xml:space="preserve"> настоящая форма дополняется новыми столбцами, аналогичными </t>
    </r>
    <r>
      <rPr>
        <sz val="12"/>
        <color rgb="FF0000FF"/>
        <rFont val="Arial"/>
        <family val="2"/>
        <charset val="204"/>
      </rPr>
      <t>столбцам 11.11</t>
    </r>
    <r>
      <rPr>
        <sz val="12"/>
        <color theme="1"/>
        <rFont val="Arial"/>
        <family val="2"/>
        <charset val="204"/>
      </rPr>
      <t xml:space="preserve"> - </t>
    </r>
    <r>
      <rPr>
        <sz val="12"/>
        <color rgb="FF0000FF"/>
        <rFont val="Arial"/>
        <family val="2"/>
        <charset val="204"/>
      </rPr>
      <t>11.15</t>
    </r>
    <r>
      <rPr>
        <sz val="12"/>
        <color theme="1"/>
        <rFont val="Arial"/>
        <family val="2"/>
        <charset val="204"/>
      </rPr>
      <t>, с указанием в наименовании заголовков столбцов соответствующих годов, в отношении которых заполняется такая форма, и порядковых номеров столбцов;</t>
    </r>
  </si>
  <si>
    <r>
      <t xml:space="preserve">менее 3 лет, то в настоящей форме удаляются </t>
    </r>
    <r>
      <rPr>
        <sz val="12"/>
        <color rgb="FF0000FF"/>
        <rFont val="Arial"/>
        <family val="2"/>
        <charset val="204"/>
      </rPr>
      <t>столбцы 11.11</t>
    </r>
    <r>
      <rPr>
        <sz val="12"/>
        <color theme="1"/>
        <rFont val="Arial"/>
        <family val="2"/>
        <charset val="204"/>
      </rPr>
      <t xml:space="preserve"> - </t>
    </r>
    <r>
      <rPr>
        <sz val="12"/>
        <color rgb="FF0000FF"/>
        <rFont val="Arial"/>
        <family val="2"/>
        <charset val="204"/>
      </rPr>
      <t>11.15</t>
    </r>
    <r>
      <rPr>
        <sz val="12"/>
        <color theme="1"/>
        <rFont val="Arial"/>
        <family val="2"/>
        <charset val="204"/>
      </rPr>
      <t xml:space="preserve"> или </t>
    </r>
    <r>
      <rPr>
        <sz val="12"/>
        <color rgb="FF0000FF"/>
        <rFont val="Arial"/>
        <family val="2"/>
        <charset val="204"/>
      </rPr>
      <t>11.6</t>
    </r>
    <r>
      <rPr>
        <sz val="12"/>
        <color theme="1"/>
        <rFont val="Arial"/>
        <family val="2"/>
        <charset val="204"/>
      </rPr>
      <t xml:space="preserve"> - </t>
    </r>
    <r>
      <rPr>
        <sz val="12"/>
        <color rgb="FF0000FF"/>
        <rFont val="Arial"/>
        <family val="2"/>
        <charset val="204"/>
      </rPr>
      <t>11.15</t>
    </r>
    <r>
      <rPr>
        <sz val="12"/>
        <color theme="1"/>
        <rFont val="Arial"/>
        <family val="2"/>
        <charset val="204"/>
      </rPr>
      <t>.</t>
    </r>
  </si>
  <si>
    <r>
      <t xml:space="preserve">более 3 лет, то после </t>
    </r>
    <r>
      <rPr>
        <sz val="12"/>
        <color rgb="FF0000FF"/>
        <rFont val="Arial"/>
        <family val="2"/>
        <charset val="204"/>
      </rPr>
      <t>столбца 14.3</t>
    </r>
    <r>
      <rPr>
        <sz val="12"/>
        <color theme="1"/>
        <rFont val="Arial"/>
        <family val="2"/>
        <charset val="204"/>
      </rPr>
      <t xml:space="preserve"> настоящая форма дополняется новыми столбцами, аналогичными </t>
    </r>
    <r>
      <rPr>
        <sz val="12"/>
        <color rgb="FF0000FF"/>
        <rFont val="Arial"/>
        <family val="2"/>
        <charset val="204"/>
      </rPr>
      <t>столбцу 14.3</t>
    </r>
    <r>
      <rPr>
        <sz val="12"/>
        <color theme="1"/>
        <rFont val="Arial"/>
        <family val="2"/>
        <charset val="204"/>
      </rPr>
      <t>, с указанием в наименовании заголовков столбцов соответствующих годов, в отношении которых заполняется такая форма, и порядковых номеров столбцов;</t>
    </r>
  </si>
  <si>
    <r>
      <t xml:space="preserve">менее 3 лет, то в настоящей форме удаляются </t>
    </r>
    <r>
      <rPr>
        <sz val="12"/>
        <color rgb="FF0000FF"/>
        <rFont val="Arial"/>
        <family val="2"/>
        <charset val="204"/>
      </rPr>
      <t>столбцы 14.2</t>
    </r>
    <r>
      <rPr>
        <sz val="12"/>
        <color theme="1"/>
        <rFont val="Arial"/>
        <family val="2"/>
        <charset val="204"/>
      </rPr>
      <t xml:space="preserve"> - </t>
    </r>
    <r>
      <rPr>
        <sz val="12"/>
        <color rgb="FF0000FF"/>
        <rFont val="Arial"/>
        <family val="2"/>
        <charset val="204"/>
      </rPr>
      <t>14.3</t>
    </r>
    <r>
      <rPr>
        <sz val="12"/>
        <color theme="1"/>
        <rFont val="Arial"/>
        <family val="2"/>
        <charset val="204"/>
      </rPr>
      <t xml:space="preserve"> или </t>
    </r>
    <r>
      <rPr>
        <sz val="12"/>
        <color rgb="FF0000FF"/>
        <rFont val="Arial"/>
        <family val="2"/>
        <charset val="204"/>
      </rPr>
      <t>14.3</t>
    </r>
    <r>
      <rPr>
        <sz val="12"/>
        <color theme="1"/>
        <rFont val="Arial"/>
        <family val="2"/>
        <charset val="204"/>
      </rPr>
      <t>.</t>
    </r>
  </si>
  <si>
    <r>
      <t xml:space="preserve">более 3 лет, то после </t>
    </r>
    <r>
      <rPr>
        <sz val="14"/>
        <color rgb="FF0000FF"/>
        <rFont val="Arial"/>
        <family val="2"/>
        <charset val="204"/>
      </rPr>
      <t>столбца 5.3.7</t>
    </r>
    <r>
      <rPr>
        <sz val="14"/>
        <color theme="1"/>
        <rFont val="Arial"/>
        <family val="2"/>
        <charset val="204"/>
      </rPr>
      <t xml:space="preserve"> настоящая форма дополняется новыми столбцами, аналогичными </t>
    </r>
    <r>
      <rPr>
        <sz val="14"/>
        <color rgb="FF0000FF"/>
        <rFont val="Arial"/>
        <family val="2"/>
        <charset val="204"/>
      </rPr>
      <t>столбцам 5.3.1</t>
    </r>
    <r>
      <rPr>
        <sz val="14"/>
        <color theme="1"/>
        <rFont val="Arial"/>
        <family val="2"/>
        <charset val="204"/>
      </rPr>
      <t xml:space="preserve"> - </t>
    </r>
    <r>
      <rPr>
        <sz val="14"/>
        <color rgb="FF0000FF"/>
        <rFont val="Arial"/>
        <family val="2"/>
        <charset val="204"/>
      </rPr>
      <t>5.3.7</t>
    </r>
    <r>
      <rPr>
        <sz val="14"/>
        <color theme="1"/>
        <rFont val="Arial"/>
        <family val="2"/>
        <charset val="204"/>
      </rPr>
      <t>, с указанием в наименовании заголовков столбцов соответствующих годов, в отношении которых заполняется такая форма, и порядковых номеров столбцов;</t>
    </r>
  </si>
  <si>
    <r>
      <t xml:space="preserve">более 3 лет, то после </t>
    </r>
    <r>
      <rPr>
        <sz val="14"/>
        <color rgb="FF0000FF"/>
        <rFont val="Arial"/>
        <family val="2"/>
        <charset val="204"/>
      </rPr>
      <t>столбца 4.3.6</t>
    </r>
    <r>
      <rPr>
        <sz val="14"/>
        <color theme="1"/>
        <rFont val="Arial"/>
        <family val="2"/>
        <charset val="204"/>
      </rPr>
      <t xml:space="preserve"> настоящая форма дополняется новыми столбцами, аналогичными </t>
    </r>
    <r>
      <rPr>
        <sz val="14"/>
        <color rgb="FF0000FF"/>
        <rFont val="Arial"/>
        <family val="2"/>
        <charset val="204"/>
      </rPr>
      <t>столбцам 4.3.1</t>
    </r>
    <r>
      <rPr>
        <sz val="14"/>
        <color theme="1"/>
        <rFont val="Arial"/>
        <family val="2"/>
        <charset val="204"/>
      </rPr>
      <t xml:space="preserve"> - </t>
    </r>
    <r>
      <rPr>
        <sz val="14"/>
        <color rgb="FF0000FF"/>
        <rFont val="Arial"/>
        <family val="2"/>
        <charset val="204"/>
      </rPr>
      <t>4.3.6</t>
    </r>
    <r>
      <rPr>
        <sz val="14"/>
        <color theme="1"/>
        <rFont val="Arial"/>
        <family val="2"/>
        <charset val="204"/>
      </rPr>
      <t>, с указанием в наименовании заголовков столбцов соответствующих годов, в отношении которых заполняется такая форма, и порядковых номеров столбцов;</t>
    </r>
  </si>
  <si>
    <r>
      <t xml:space="preserve">менее 3 лет, то в настоящей форме удаляются </t>
    </r>
    <r>
      <rPr>
        <sz val="14"/>
        <color rgb="FF0000FF"/>
        <rFont val="Arial"/>
        <family val="2"/>
        <charset val="204"/>
      </rPr>
      <t>столбцы 4.3.1</t>
    </r>
    <r>
      <rPr>
        <sz val="14"/>
        <color theme="1"/>
        <rFont val="Arial"/>
        <family val="2"/>
        <charset val="204"/>
      </rPr>
      <t xml:space="preserve"> - </t>
    </r>
    <r>
      <rPr>
        <sz val="14"/>
        <color rgb="FF0000FF"/>
        <rFont val="Arial"/>
        <family val="2"/>
        <charset val="204"/>
      </rPr>
      <t>4.3.6</t>
    </r>
    <r>
      <rPr>
        <sz val="14"/>
        <color theme="1"/>
        <rFont val="Arial"/>
        <family val="2"/>
        <charset val="204"/>
      </rPr>
      <t xml:space="preserve"> или </t>
    </r>
    <r>
      <rPr>
        <sz val="14"/>
        <color rgb="FF0000FF"/>
        <rFont val="Arial"/>
        <family val="2"/>
        <charset val="204"/>
      </rPr>
      <t>4.2.1</t>
    </r>
    <r>
      <rPr>
        <sz val="14"/>
        <color theme="1"/>
        <rFont val="Arial"/>
        <family val="2"/>
        <charset val="204"/>
      </rPr>
      <t xml:space="preserve"> - </t>
    </r>
    <r>
      <rPr>
        <sz val="14"/>
        <color rgb="FF0000FF"/>
        <rFont val="Arial"/>
        <family val="2"/>
        <charset val="204"/>
      </rPr>
      <t>4.3.6</t>
    </r>
    <r>
      <rPr>
        <sz val="14"/>
        <color theme="1"/>
        <rFont val="Arial"/>
        <family val="2"/>
        <charset val="204"/>
      </rPr>
      <t>.</t>
    </r>
  </si>
  <si>
    <r>
      <t xml:space="preserve">более 3 лет, то после </t>
    </r>
    <r>
      <rPr>
        <sz val="11"/>
        <color rgb="FF0000FF"/>
        <rFont val="Arial"/>
        <family val="2"/>
        <charset val="204"/>
      </rPr>
      <t>столбца 5.3.7</t>
    </r>
    <r>
      <rPr>
        <sz val="11"/>
        <color theme="1"/>
        <rFont val="Arial"/>
        <family val="2"/>
        <charset val="204"/>
      </rPr>
      <t xml:space="preserve"> настоящая форма дополняется новыми столбцами, аналогичными </t>
    </r>
    <r>
      <rPr>
        <sz val="11"/>
        <color rgb="FF0000FF"/>
        <rFont val="Arial"/>
        <family val="2"/>
        <charset val="204"/>
      </rPr>
      <t>столбцам 5.3.1</t>
    </r>
    <r>
      <rPr>
        <sz val="11"/>
        <color theme="1"/>
        <rFont val="Arial"/>
        <family val="2"/>
        <charset val="204"/>
      </rPr>
      <t xml:space="preserve"> - </t>
    </r>
    <r>
      <rPr>
        <sz val="11"/>
        <color rgb="FF0000FF"/>
        <rFont val="Arial"/>
        <family val="2"/>
        <charset val="204"/>
      </rPr>
      <t>5.3.7</t>
    </r>
    <r>
      <rPr>
        <sz val="11"/>
        <color theme="1"/>
        <rFont val="Arial"/>
        <family val="2"/>
        <charset val="204"/>
      </rPr>
      <t>, с указанием в наименовании заголовков столбцов соответствующих годов, в отношении которых заполняется такая форма, и порядковых номеров столбцов;</t>
    </r>
  </si>
  <si>
    <r>
      <t xml:space="preserve">менее 3 лет, то в настоящей форме удаляются </t>
    </r>
    <r>
      <rPr>
        <sz val="11"/>
        <color rgb="FF0000FF"/>
        <rFont val="Arial"/>
        <family val="2"/>
        <charset val="204"/>
      </rPr>
      <t>столбцы 5.3.1</t>
    </r>
    <r>
      <rPr>
        <sz val="11"/>
        <color theme="1"/>
        <rFont val="Arial"/>
        <family val="2"/>
        <charset val="204"/>
      </rPr>
      <t xml:space="preserve"> - </t>
    </r>
    <r>
      <rPr>
        <sz val="11"/>
        <color rgb="FF0000FF"/>
        <rFont val="Arial"/>
        <family val="2"/>
        <charset val="204"/>
      </rPr>
      <t>5.3.7</t>
    </r>
    <r>
      <rPr>
        <sz val="11"/>
        <color theme="1"/>
        <rFont val="Arial"/>
        <family val="2"/>
        <charset val="204"/>
      </rPr>
      <t xml:space="preserve"> или </t>
    </r>
    <r>
      <rPr>
        <sz val="11"/>
        <color rgb="FF0000FF"/>
        <rFont val="Arial"/>
        <family val="2"/>
        <charset val="204"/>
      </rPr>
      <t>5.2.1</t>
    </r>
    <r>
      <rPr>
        <sz val="11"/>
        <color theme="1"/>
        <rFont val="Arial"/>
        <family val="2"/>
        <charset val="204"/>
      </rPr>
      <t xml:space="preserve"> - </t>
    </r>
    <r>
      <rPr>
        <sz val="11"/>
        <color rgb="FF0000FF"/>
        <rFont val="Arial"/>
        <family val="2"/>
        <charset val="204"/>
      </rPr>
      <t>5.3.7</t>
    </r>
    <r>
      <rPr>
        <sz val="11"/>
        <color theme="1"/>
        <rFont val="Arial"/>
        <family val="2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</si>
</sst>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28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rgb="FF0000FF"/>
      <name val="Arial"/>
      <family val="2"/>
      <charset val="204"/>
    </font>
    <font>
      <sz val="7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FF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0000FF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u/>
      <sz val="14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4"/>
      <color rgb="FF0000FF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u/>
      <sz val="14"/>
      <name val="Arial"/>
      <family val="2"/>
      <charset val="204"/>
    </font>
    <font>
      <sz val="12"/>
      <name val="Arial"/>
      <family val="2"/>
      <charset val="204"/>
    </font>
    <font>
      <sz val="12"/>
      <name val="Calibri"/>
      <family val="2"/>
      <charset val="204"/>
      <scheme val="minor"/>
    </font>
    <font>
      <sz val="13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0" borderId="0"/>
  </cellStyleXfs>
  <cellXfs count="1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165" fontId="0" fillId="0" borderId="0" xfId="0" applyNumberForma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 indent="6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7" fillId="0" borderId="0" xfId="0" applyFont="1"/>
    <xf numFmtId="0" fontId="7" fillId="0" borderId="0" xfId="0" applyFont="1" applyFill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 applyAlignme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Fill="1" applyAlignment="1">
      <alignment horizontal="left" vertical="center"/>
    </xf>
    <xf numFmtId="0" fontId="14" fillId="0" borderId="0" xfId="0" applyFont="1" applyFill="1"/>
    <xf numFmtId="0" fontId="13" fillId="0" borderId="0" xfId="0" applyFont="1" applyFill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 wrapText="1"/>
    </xf>
    <xf numFmtId="0" fontId="17" fillId="0" borderId="0" xfId="0" applyFont="1"/>
    <xf numFmtId="0" fontId="17" fillId="0" borderId="0" xfId="0" applyFont="1" applyAlignment="1">
      <alignment horizontal="right" vertical="top"/>
    </xf>
    <xf numFmtId="0" fontId="20" fillId="0" borderId="0" xfId="0" applyFont="1"/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7" fillId="0" borderId="0" xfId="0" applyFont="1" applyAlignment="1"/>
    <xf numFmtId="0" fontId="0" fillId="0" borderId="0" xfId="0" applyAlignme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/>
    <xf numFmtId="0" fontId="22" fillId="0" borderId="0" xfId="0" applyFont="1" applyFill="1"/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 applyAlignment="1"/>
    <xf numFmtId="0" fontId="22" fillId="0" borderId="0" xfId="0" applyFont="1" applyAlignment="1">
      <alignment horizontal="right" vertical="top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/>
    <xf numFmtId="0" fontId="25" fillId="0" borderId="0" xfId="0" applyFont="1" applyFill="1" applyAlignment="1">
      <alignment horizontal="left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Fill="1"/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right" vertical="top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17" fillId="0" borderId="0" xfId="0" applyFont="1" applyFill="1" applyAlignment="1">
      <alignment vertical="top"/>
    </xf>
    <xf numFmtId="0" fontId="17" fillId="0" borderId="0" xfId="0" applyFont="1" applyAlignment="1">
      <alignment horizontal="right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27" fillId="0" borderId="1" xfId="0" applyFont="1" applyBorder="1" applyAlignment="1">
      <alignment vertical="center" wrapText="1"/>
    </xf>
    <xf numFmtId="165" fontId="27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164" fontId="27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vertical="top" wrapText="1"/>
    </xf>
    <xf numFmtId="3" fontId="27" fillId="0" borderId="1" xfId="0" applyNumberFormat="1" applyFont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top" wrapText="1"/>
    </xf>
    <xf numFmtId="165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64" fontId="27" fillId="0" borderId="1" xfId="0" applyNumberFormat="1" applyFont="1" applyFill="1" applyBorder="1" applyAlignment="1">
      <alignment horizontal="center" vertical="center" wrapText="1"/>
    </xf>
    <xf numFmtId="3" fontId="27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3" fillId="0" borderId="1" xfId="0" applyFont="1" applyBorder="1" applyAlignment="1">
      <alignment wrapText="1"/>
    </xf>
    <xf numFmtId="0" fontId="18" fillId="0" borderId="0" xfId="0" applyFont="1" applyAlignment="1">
      <alignment horizontal="left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left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1" fontId="27" fillId="0" borderId="1" xfId="0" applyNumberFormat="1" applyFont="1" applyBorder="1" applyAlignment="1">
      <alignment horizontal="center" vertical="center" wrapText="1"/>
    </xf>
    <xf numFmtId="0" fontId="27" fillId="0" borderId="0" xfId="0" applyFont="1"/>
    <xf numFmtId="0" fontId="27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 wrapText="1"/>
    </xf>
    <xf numFmtId="17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17" fontId="17" fillId="0" borderId="1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I43"/>
  <sheetViews>
    <sheetView tabSelected="1" view="pageBreakPreview" zoomScale="83" zoomScaleNormal="100" zoomScaleSheetLayoutView="83" workbookViewId="0">
      <selection activeCell="A40" sqref="A40"/>
    </sheetView>
  </sheetViews>
  <sheetFormatPr defaultRowHeight="15" x14ac:dyDescent="0.25"/>
  <cols>
    <col min="1" max="1" width="13.5703125" customWidth="1"/>
    <col min="2" max="2" width="93.7109375" customWidth="1"/>
    <col min="3" max="3" width="22" customWidth="1"/>
    <col min="4" max="5" width="9.140625" customWidth="1"/>
    <col min="6" max="6" width="9.28515625" bestFit="1" customWidth="1"/>
    <col min="7" max="7" width="9.140625" customWidth="1"/>
    <col min="8" max="8" width="19.140625" customWidth="1"/>
    <col min="9" max="10" width="9.85546875" bestFit="1" customWidth="1"/>
    <col min="11" max="11" width="9.28515625" bestFit="1" customWidth="1"/>
    <col min="12" max="12" width="9.28515625" customWidth="1"/>
    <col min="13" max="15" width="9.140625" customWidth="1"/>
    <col min="16" max="16" width="9.28515625" bestFit="1" customWidth="1"/>
    <col min="17" max="18" width="9.140625" customWidth="1"/>
    <col min="19" max="19" width="9.28515625" bestFit="1" customWidth="1"/>
    <col min="20" max="20" width="9.140625" customWidth="1"/>
    <col min="21" max="21" width="9.28515625" bestFit="1" customWidth="1"/>
    <col min="22" max="22" width="9" customWidth="1"/>
    <col min="23" max="23" width="9.85546875" customWidth="1"/>
    <col min="24" max="24" width="9.28515625" bestFit="1" customWidth="1"/>
    <col min="25" max="30" width="9.140625" customWidth="1"/>
    <col min="31" max="31" width="9.85546875" bestFit="1" customWidth="1"/>
    <col min="34" max="34" width="9.85546875" bestFit="1" customWidth="1"/>
  </cols>
  <sheetData>
    <row r="1" spans="1:35" ht="24" customHeight="1" x14ac:dyDescent="0.25">
      <c r="AE1" s="61" t="s">
        <v>284</v>
      </c>
      <c r="AF1" s="61"/>
      <c r="AG1" s="61"/>
      <c r="AH1" s="61"/>
      <c r="AI1" s="61"/>
    </row>
    <row r="2" spans="1:35" ht="54" customHeight="1" x14ac:dyDescent="0.25">
      <c r="A2" s="3"/>
      <c r="AE2" s="59" t="s">
        <v>293</v>
      </c>
      <c r="AF2" s="59"/>
      <c r="AG2" s="59"/>
      <c r="AH2" s="59"/>
      <c r="AI2" s="59"/>
    </row>
    <row r="3" spans="1:35" ht="21.75" customHeight="1" x14ac:dyDescent="0.25">
      <c r="AA3" s="40"/>
      <c r="AB3" s="40"/>
      <c r="AC3" s="40"/>
      <c r="AD3" s="40"/>
      <c r="AE3" s="58" t="s">
        <v>366</v>
      </c>
      <c r="AF3" s="58"/>
      <c r="AG3" s="58"/>
      <c r="AH3" s="58"/>
      <c r="AI3" s="58"/>
    </row>
    <row r="4" spans="1:35" x14ac:dyDescent="0.25">
      <c r="A4" s="3"/>
      <c r="AE4" s="62"/>
      <c r="AF4" s="62"/>
      <c r="AG4" s="62"/>
      <c r="AH4" s="62"/>
      <c r="AI4" s="62"/>
    </row>
    <row r="5" spans="1:35" ht="18" x14ac:dyDescent="0.25">
      <c r="A5" s="54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</row>
    <row r="6" spans="1:35" ht="18.75" x14ac:dyDescent="0.3">
      <c r="A6" s="5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</row>
    <row r="7" spans="1:35" ht="18" x14ac:dyDescent="0.25">
      <c r="A7" s="54" t="s">
        <v>25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</row>
    <row r="8" spans="1:35" ht="18.75" x14ac:dyDescent="0.3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</row>
    <row r="9" spans="1:35" ht="18" x14ac:dyDescent="0.25">
      <c r="A9" s="57" t="s">
        <v>342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</row>
    <row r="10" spans="1:35" x14ac:dyDescent="0.25">
      <c r="A10" s="48" t="s">
        <v>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</row>
    <row r="11" spans="1:35" x14ac:dyDescent="0.25">
      <c r="A11" s="2"/>
    </row>
    <row r="12" spans="1:35" ht="141.75" customHeight="1" x14ac:dyDescent="0.25">
      <c r="A12" s="26" t="s">
        <v>2</v>
      </c>
      <c r="B12" s="53" t="s">
        <v>3</v>
      </c>
      <c r="C12" s="53" t="s">
        <v>4</v>
      </c>
      <c r="D12" s="26" t="s">
        <v>5</v>
      </c>
      <c r="E12" s="26" t="s">
        <v>6</v>
      </c>
      <c r="F12" s="26" t="s">
        <v>7</v>
      </c>
      <c r="G12" s="26"/>
      <c r="H12" s="26"/>
      <c r="I12" s="26" t="s">
        <v>8</v>
      </c>
      <c r="J12" s="26" t="s">
        <v>9</v>
      </c>
      <c r="K12" s="53" t="s">
        <v>10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</row>
    <row r="13" spans="1:35" ht="33" customHeight="1" x14ac:dyDescent="0.25">
      <c r="A13" s="26"/>
      <c r="B13" s="53"/>
      <c r="C13" s="53"/>
      <c r="D13" s="26"/>
      <c r="E13" s="26"/>
      <c r="F13" s="26" t="s">
        <v>11</v>
      </c>
      <c r="G13" s="26"/>
      <c r="H13" s="26"/>
      <c r="I13" s="26"/>
      <c r="J13" s="26"/>
      <c r="K13" s="53" t="s">
        <v>277</v>
      </c>
      <c r="L13" s="53"/>
      <c r="M13" s="53"/>
      <c r="N13" s="53"/>
      <c r="O13" s="53"/>
      <c r="P13" s="53" t="s">
        <v>278</v>
      </c>
      <c r="Q13" s="53"/>
      <c r="R13" s="53"/>
      <c r="S13" s="53"/>
      <c r="T13" s="53"/>
      <c r="U13" s="53" t="s">
        <v>279</v>
      </c>
      <c r="V13" s="53"/>
      <c r="W13" s="53"/>
      <c r="X13" s="53"/>
      <c r="Y13" s="53"/>
      <c r="Z13" s="53" t="s">
        <v>295</v>
      </c>
      <c r="AA13" s="53"/>
      <c r="AB13" s="53"/>
      <c r="AC13" s="53"/>
      <c r="AD13" s="53"/>
      <c r="AE13" s="53" t="s">
        <v>12</v>
      </c>
      <c r="AF13" s="53"/>
      <c r="AG13" s="53"/>
      <c r="AH13" s="53"/>
      <c r="AI13" s="53"/>
    </row>
    <row r="14" spans="1:35" ht="146.25" x14ac:dyDescent="0.25">
      <c r="A14" s="26"/>
      <c r="B14" s="53"/>
      <c r="C14" s="53"/>
      <c r="D14" s="26"/>
      <c r="E14" s="13" t="s">
        <v>11</v>
      </c>
      <c r="F14" s="13" t="s">
        <v>13</v>
      </c>
      <c r="G14" s="13" t="s">
        <v>14</v>
      </c>
      <c r="H14" s="13" t="s">
        <v>15</v>
      </c>
      <c r="I14" s="13" t="s">
        <v>11</v>
      </c>
      <c r="J14" s="13" t="s">
        <v>344</v>
      </c>
      <c r="K14" s="13" t="s">
        <v>16</v>
      </c>
      <c r="L14" s="13" t="s">
        <v>17</v>
      </c>
      <c r="M14" s="13" t="s">
        <v>18</v>
      </c>
      <c r="N14" s="13" t="s">
        <v>19</v>
      </c>
      <c r="O14" s="13" t="s">
        <v>20</v>
      </c>
      <c r="P14" s="13" t="s">
        <v>16</v>
      </c>
      <c r="Q14" s="13" t="s">
        <v>17</v>
      </c>
      <c r="R14" s="13" t="s">
        <v>18</v>
      </c>
      <c r="S14" s="13" t="s">
        <v>19</v>
      </c>
      <c r="T14" s="13" t="s">
        <v>20</v>
      </c>
      <c r="U14" s="13" t="s">
        <v>16</v>
      </c>
      <c r="V14" s="13" t="s">
        <v>17</v>
      </c>
      <c r="W14" s="13" t="s">
        <v>18</v>
      </c>
      <c r="X14" s="13" t="s">
        <v>19</v>
      </c>
      <c r="Y14" s="13" t="s">
        <v>20</v>
      </c>
      <c r="Z14" s="13" t="s">
        <v>16</v>
      </c>
      <c r="AA14" s="13" t="s">
        <v>17</v>
      </c>
      <c r="AB14" s="13" t="s">
        <v>18</v>
      </c>
      <c r="AC14" s="13" t="s">
        <v>19</v>
      </c>
      <c r="AD14" s="13" t="s">
        <v>20</v>
      </c>
      <c r="AE14" s="13" t="s">
        <v>16</v>
      </c>
      <c r="AF14" s="13" t="s">
        <v>17</v>
      </c>
      <c r="AG14" s="13" t="s">
        <v>18</v>
      </c>
      <c r="AH14" s="13" t="s">
        <v>19</v>
      </c>
      <c r="AI14" s="13" t="s">
        <v>20</v>
      </c>
    </row>
    <row r="15" spans="1:35" x14ac:dyDescent="0.2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3">
        <v>8</v>
      </c>
      <c r="I15" s="13">
        <v>9</v>
      </c>
      <c r="J15" s="13">
        <v>10</v>
      </c>
      <c r="K15" s="14" t="s">
        <v>26</v>
      </c>
      <c r="L15" s="14" t="s">
        <v>27</v>
      </c>
      <c r="M15" s="14" t="s">
        <v>28</v>
      </c>
      <c r="N15" s="14" t="s">
        <v>29</v>
      </c>
      <c r="O15" s="14" t="s">
        <v>30</v>
      </c>
      <c r="P15" s="14" t="s">
        <v>31</v>
      </c>
      <c r="Q15" s="14" t="s">
        <v>32</v>
      </c>
      <c r="R15" s="14" t="s">
        <v>33</v>
      </c>
      <c r="S15" s="14" t="s">
        <v>34</v>
      </c>
      <c r="T15" s="14" t="s">
        <v>35</v>
      </c>
      <c r="U15" s="14" t="s">
        <v>36</v>
      </c>
      <c r="V15" s="14" t="s">
        <v>37</v>
      </c>
      <c r="W15" s="14" t="s">
        <v>38</v>
      </c>
      <c r="X15" s="14" t="s">
        <v>39</v>
      </c>
      <c r="Y15" s="14" t="s">
        <v>40</v>
      </c>
      <c r="Z15" s="14" t="s">
        <v>296</v>
      </c>
      <c r="AA15" s="14" t="s">
        <v>297</v>
      </c>
      <c r="AB15" s="14" t="s">
        <v>298</v>
      </c>
      <c r="AC15" s="14" t="s">
        <v>299</v>
      </c>
      <c r="AD15" s="14" t="s">
        <v>300</v>
      </c>
      <c r="AE15" s="14">
        <v>12</v>
      </c>
      <c r="AF15" s="14">
        <v>13</v>
      </c>
      <c r="AG15" s="14">
        <v>14</v>
      </c>
      <c r="AH15" s="14">
        <v>15</v>
      </c>
      <c r="AI15" s="14">
        <v>16</v>
      </c>
    </row>
    <row r="16" spans="1:35" ht="31.5" customHeight="1" x14ac:dyDescent="0.25">
      <c r="A16" s="117" t="s">
        <v>58</v>
      </c>
      <c r="B16" s="117" t="s">
        <v>41</v>
      </c>
      <c r="C16" s="117" t="s">
        <v>41</v>
      </c>
      <c r="D16" s="101">
        <v>2022</v>
      </c>
      <c r="E16" s="101">
        <v>2025</v>
      </c>
      <c r="F16" s="118">
        <f>SUM(F17:F36)</f>
        <v>2.6186819540229891</v>
      </c>
      <c r="G16" s="118">
        <f>SUM(G17:G36)</f>
        <v>22.782532999999997</v>
      </c>
      <c r="H16" s="149"/>
      <c r="I16" s="118">
        <f>SUM(I17:I36)</f>
        <v>26.567365531171966</v>
      </c>
      <c r="J16" s="118">
        <f>SUM(J17:J36)</f>
        <v>26.567365531171966</v>
      </c>
      <c r="K16" s="118">
        <f>SUM(K17:K36)</f>
        <v>6.6457162615999996</v>
      </c>
      <c r="L16" s="118" t="s">
        <v>41</v>
      </c>
      <c r="M16" s="118" t="s">
        <v>41</v>
      </c>
      <c r="N16" s="118">
        <f>SUM(N17:N36)</f>
        <v>6.6457162615999996</v>
      </c>
      <c r="O16" s="118" t="s">
        <v>41</v>
      </c>
      <c r="P16" s="118">
        <f>SUM(P17:P36)</f>
        <v>6.6512348908160011</v>
      </c>
      <c r="Q16" s="118" t="s">
        <v>41</v>
      </c>
      <c r="R16" s="118" t="s">
        <v>41</v>
      </c>
      <c r="S16" s="118">
        <f>SUM(S17:S36)</f>
        <v>6.6512348908160011</v>
      </c>
      <c r="T16" s="118" t="s">
        <v>41</v>
      </c>
      <c r="U16" s="118">
        <f>SUM(U17:U36)</f>
        <v>6.6383906287328003</v>
      </c>
      <c r="V16" s="118" t="s">
        <v>41</v>
      </c>
      <c r="W16" s="118" t="s">
        <v>41</v>
      </c>
      <c r="X16" s="118">
        <f>SUM(X17:X36)</f>
        <v>6.6383906287328003</v>
      </c>
      <c r="Y16" s="118" t="s">
        <v>41</v>
      </c>
      <c r="Z16" s="118">
        <f>SUM(Z17:Z36)</f>
        <v>6.6320237500231682</v>
      </c>
      <c r="AA16" s="118" t="s">
        <v>41</v>
      </c>
      <c r="AB16" s="118" t="s">
        <v>41</v>
      </c>
      <c r="AC16" s="118">
        <f>SUM(AC17:AC36)</f>
        <v>6.6320237500231682</v>
      </c>
      <c r="AD16" s="118" t="s">
        <v>41</v>
      </c>
      <c r="AE16" s="118">
        <f>AH16</f>
        <v>26.567365531171966</v>
      </c>
      <c r="AF16" s="118" t="s">
        <v>41</v>
      </c>
      <c r="AG16" s="118" t="s">
        <v>41</v>
      </c>
      <c r="AH16" s="118">
        <f>SUM(AH17:AH36)</f>
        <v>26.567365531171966</v>
      </c>
      <c r="AI16" s="118" t="s">
        <v>41</v>
      </c>
    </row>
    <row r="17" spans="1:35" s="11" customFormat="1" ht="49.5" customHeight="1" x14ac:dyDescent="0.25">
      <c r="A17" s="150" t="s">
        <v>220</v>
      </c>
      <c r="B17" s="120" t="s">
        <v>301</v>
      </c>
      <c r="C17" s="151" t="s">
        <v>302</v>
      </c>
      <c r="D17" s="152">
        <v>2023</v>
      </c>
      <c r="E17" s="152">
        <v>2023</v>
      </c>
      <c r="F17" s="153">
        <v>3.3935172413793104E-2</v>
      </c>
      <c r="G17" s="153">
        <v>0.295236</v>
      </c>
      <c r="H17" s="154" t="s">
        <v>341</v>
      </c>
      <c r="I17" s="153">
        <v>0.31860688176000007</v>
      </c>
      <c r="J17" s="153">
        <f>I17</f>
        <v>0.31860688176000007</v>
      </c>
      <c r="K17" s="153">
        <v>0</v>
      </c>
      <c r="L17" s="153" t="s">
        <v>41</v>
      </c>
      <c r="M17" s="153" t="s">
        <v>41</v>
      </c>
      <c r="N17" s="153">
        <v>0</v>
      </c>
      <c r="O17" s="153" t="s">
        <v>41</v>
      </c>
      <c r="P17" s="153">
        <f>I17</f>
        <v>0.31860688176000007</v>
      </c>
      <c r="Q17" s="153" t="s">
        <v>41</v>
      </c>
      <c r="R17" s="153" t="s">
        <v>41</v>
      </c>
      <c r="S17" s="153">
        <f>P17</f>
        <v>0.31860688176000007</v>
      </c>
      <c r="T17" s="153" t="s">
        <v>41</v>
      </c>
      <c r="U17" s="153">
        <v>0</v>
      </c>
      <c r="V17" s="153" t="s">
        <v>41</v>
      </c>
      <c r="W17" s="153" t="s">
        <v>41</v>
      </c>
      <c r="X17" s="153">
        <v>0</v>
      </c>
      <c r="Y17" s="153" t="s">
        <v>41</v>
      </c>
      <c r="Z17" s="153">
        <v>0</v>
      </c>
      <c r="AA17" s="153" t="s">
        <v>41</v>
      </c>
      <c r="AB17" s="153" t="s">
        <v>41</v>
      </c>
      <c r="AC17" s="153">
        <v>0</v>
      </c>
      <c r="AD17" s="153" t="s">
        <v>41</v>
      </c>
      <c r="AE17" s="153">
        <f>P17</f>
        <v>0.31860688176000007</v>
      </c>
      <c r="AF17" s="153" t="s">
        <v>41</v>
      </c>
      <c r="AG17" s="153" t="s">
        <v>41</v>
      </c>
      <c r="AH17" s="153">
        <f t="shared" ref="AH17:AH19" si="0">AE17</f>
        <v>0.31860688176000007</v>
      </c>
      <c r="AI17" s="153" t="s">
        <v>41</v>
      </c>
    </row>
    <row r="18" spans="1:35" s="11" customFormat="1" ht="50.25" customHeight="1" x14ac:dyDescent="0.25">
      <c r="A18" s="150" t="s">
        <v>220</v>
      </c>
      <c r="B18" s="120" t="s">
        <v>303</v>
      </c>
      <c r="C18" s="151" t="s">
        <v>304</v>
      </c>
      <c r="D18" s="152">
        <v>2023</v>
      </c>
      <c r="E18" s="152">
        <v>2023</v>
      </c>
      <c r="F18" s="153">
        <v>4.9100137931034488E-2</v>
      </c>
      <c r="G18" s="153">
        <v>0.42717120000000003</v>
      </c>
      <c r="H18" s="154" t="s">
        <v>341</v>
      </c>
      <c r="I18" s="153">
        <v>0.460986072192</v>
      </c>
      <c r="J18" s="153">
        <f t="shared" ref="J18:J36" si="1">I18</f>
        <v>0.460986072192</v>
      </c>
      <c r="K18" s="153">
        <v>0</v>
      </c>
      <c r="L18" s="153" t="s">
        <v>41</v>
      </c>
      <c r="M18" s="153" t="s">
        <v>41</v>
      </c>
      <c r="N18" s="153">
        <v>0</v>
      </c>
      <c r="O18" s="153" t="s">
        <v>41</v>
      </c>
      <c r="P18" s="153">
        <f t="shared" ref="P18:P19" si="2">I18</f>
        <v>0.460986072192</v>
      </c>
      <c r="Q18" s="153" t="s">
        <v>41</v>
      </c>
      <c r="R18" s="153" t="s">
        <v>41</v>
      </c>
      <c r="S18" s="153">
        <f>P18</f>
        <v>0.460986072192</v>
      </c>
      <c r="T18" s="153" t="s">
        <v>41</v>
      </c>
      <c r="U18" s="153">
        <v>0</v>
      </c>
      <c r="V18" s="153" t="s">
        <v>41</v>
      </c>
      <c r="W18" s="153" t="s">
        <v>41</v>
      </c>
      <c r="X18" s="153">
        <v>0</v>
      </c>
      <c r="Y18" s="153" t="s">
        <v>41</v>
      </c>
      <c r="Z18" s="153">
        <v>0</v>
      </c>
      <c r="AA18" s="153" t="s">
        <v>41</v>
      </c>
      <c r="AB18" s="153" t="s">
        <v>41</v>
      </c>
      <c r="AC18" s="153">
        <v>0</v>
      </c>
      <c r="AD18" s="153" t="s">
        <v>41</v>
      </c>
      <c r="AE18" s="153">
        <f t="shared" ref="AE18:AE19" si="3">P18</f>
        <v>0.460986072192</v>
      </c>
      <c r="AF18" s="153" t="s">
        <v>41</v>
      </c>
      <c r="AG18" s="153" t="s">
        <v>41</v>
      </c>
      <c r="AH18" s="153">
        <f t="shared" si="0"/>
        <v>0.460986072192</v>
      </c>
      <c r="AI18" s="153" t="s">
        <v>41</v>
      </c>
    </row>
    <row r="19" spans="1:35" s="11" customFormat="1" ht="42.75" customHeight="1" x14ac:dyDescent="0.25">
      <c r="A19" s="150" t="s">
        <v>220</v>
      </c>
      <c r="B19" s="120" t="s">
        <v>305</v>
      </c>
      <c r="C19" s="151" t="s">
        <v>306</v>
      </c>
      <c r="D19" s="152">
        <v>2023</v>
      </c>
      <c r="E19" s="152">
        <v>2023</v>
      </c>
      <c r="F19" s="153">
        <v>9.8200275862068975E-2</v>
      </c>
      <c r="G19" s="153">
        <v>0.85434240000000006</v>
      </c>
      <c r="H19" s="154" t="s">
        <v>341</v>
      </c>
      <c r="I19" s="153">
        <v>0.92197214438399999</v>
      </c>
      <c r="J19" s="153">
        <f t="shared" si="1"/>
        <v>0.92197214438399999</v>
      </c>
      <c r="K19" s="153">
        <v>0</v>
      </c>
      <c r="L19" s="153" t="s">
        <v>41</v>
      </c>
      <c r="M19" s="153" t="s">
        <v>41</v>
      </c>
      <c r="N19" s="153">
        <v>0</v>
      </c>
      <c r="O19" s="153" t="s">
        <v>41</v>
      </c>
      <c r="P19" s="153">
        <f t="shared" si="2"/>
        <v>0.92197214438399999</v>
      </c>
      <c r="Q19" s="153" t="s">
        <v>41</v>
      </c>
      <c r="R19" s="153" t="s">
        <v>41</v>
      </c>
      <c r="S19" s="153">
        <f>P19</f>
        <v>0.92197214438399999</v>
      </c>
      <c r="T19" s="153" t="s">
        <v>41</v>
      </c>
      <c r="U19" s="153">
        <v>0</v>
      </c>
      <c r="V19" s="153" t="s">
        <v>41</v>
      </c>
      <c r="W19" s="153" t="s">
        <v>41</v>
      </c>
      <c r="X19" s="153">
        <v>0</v>
      </c>
      <c r="Y19" s="153" t="s">
        <v>41</v>
      </c>
      <c r="Z19" s="153">
        <v>0</v>
      </c>
      <c r="AA19" s="153" t="s">
        <v>41</v>
      </c>
      <c r="AB19" s="153" t="s">
        <v>41</v>
      </c>
      <c r="AC19" s="153">
        <v>0</v>
      </c>
      <c r="AD19" s="153" t="s">
        <v>41</v>
      </c>
      <c r="AE19" s="153">
        <f t="shared" si="3"/>
        <v>0.92197214438399999</v>
      </c>
      <c r="AF19" s="153" t="s">
        <v>41</v>
      </c>
      <c r="AG19" s="153" t="s">
        <v>41</v>
      </c>
      <c r="AH19" s="153">
        <f t="shared" si="0"/>
        <v>0.92197214438399999</v>
      </c>
      <c r="AI19" s="153" t="s">
        <v>41</v>
      </c>
    </row>
    <row r="20" spans="1:35" ht="60" customHeight="1" x14ac:dyDescent="0.25">
      <c r="A20" s="150" t="s">
        <v>220</v>
      </c>
      <c r="B20" s="120" t="s">
        <v>307</v>
      </c>
      <c r="C20" s="151" t="s">
        <v>308</v>
      </c>
      <c r="D20" s="152">
        <v>2024</v>
      </c>
      <c r="E20" s="152">
        <v>2024</v>
      </c>
      <c r="F20" s="153">
        <v>8.3899310344827588E-2</v>
      </c>
      <c r="G20" s="153">
        <v>0.72992399999999991</v>
      </c>
      <c r="H20" s="154" t="s">
        <v>341</v>
      </c>
      <c r="I20" s="153">
        <v>0.81921297519360003</v>
      </c>
      <c r="J20" s="153">
        <f t="shared" si="1"/>
        <v>0.81921297519360003</v>
      </c>
      <c r="K20" s="153">
        <v>0</v>
      </c>
      <c r="L20" s="153" t="s">
        <v>41</v>
      </c>
      <c r="M20" s="153" t="s">
        <v>41</v>
      </c>
      <c r="N20" s="153">
        <v>0</v>
      </c>
      <c r="O20" s="153" t="s">
        <v>41</v>
      </c>
      <c r="P20" s="153">
        <v>0</v>
      </c>
      <c r="Q20" s="153" t="s">
        <v>41</v>
      </c>
      <c r="R20" s="153" t="s">
        <v>41</v>
      </c>
      <c r="S20" s="153">
        <v>0</v>
      </c>
      <c r="T20" s="153" t="s">
        <v>41</v>
      </c>
      <c r="U20" s="153">
        <f>I20</f>
        <v>0.81921297519360003</v>
      </c>
      <c r="V20" s="153" t="s">
        <v>41</v>
      </c>
      <c r="W20" s="153" t="s">
        <v>41</v>
      </c>
      <c r="X20" s="153">
        <f>U20</f>
        <v>0.81921297519360003</v>
      </c>
      <c r="Y20" s="153" t="s">
        <v>41</v>
      </c>
      <c r="Z20" s="153">
        <v>0</v>
      </c>
      <c r="AA20" s="153" t="s">
        <v>41</v>
      </c>
      <c r="AB20" s="153" t="s">
        <v>41</v>
      </c>
      <c r="AC20" s="153">
        <v>0</v>
      </c>
      <c r="AD20" s="153" t="s">
        <v>41</v>
      </c>
      <c r="AE20" s="153">
        <f>U20</f>
        <v>0.81921297519360003</v>
      </c>
      <c r="AF20" s="153" t="s">
        <v>41</v>
      </c>
      <c r="AG20" s="153" t="s">
        <v>41</v>
      </c>
      <c r="AH20" s="153">
        <f t="shared" ref="AH20:AH28" si="4">AE20</f>
        <v>0.81921297519360003</v>
      </c>
      <c r="AI20" s="153" t="s">
        <v>41</v>
      </c>
    </row>
    <row r="21" spans="1:35" s="11" customFormat="1" ht="51" customHeight="1" x14ac:dyDescent="0.25">
      <c r="A21" s="150" t="s">
        <v>220</v>
      </c>
      <c r="B21" s="120" t="s">
        <v>309</v>
      </c>
      <c r="C21" s="151" t="s">
        <v>310</v>
      </c>
      <c r="D21" s="152">
        <v>2022</v>
      </c>
      <c r="E21" s="152">
        <v>2022</v>
      </c>
      <c r="F21" s="153">
        <v>0.12733241379310345</v>
      </c>
      <c r="G21" s="153">
        <v>1.1077919999999999</v>
      </c>
      <c r="H21" s="154" t="s">
        <v>341</v>
      </c>
      <c r="I21" s="153">
        <v>1.1399179679999998</v>
      </c>
      <c r="J21" s="153">
        <f t="shared" si="1"/>
        <v>1.1399179679999998</v>
      </c>
      <c r="K21" s="153">
        <f>I21</f>
        <v>1.1399179679999998</v>
      </c>
      <c r="L21" s="153" t="s">
        <v>41</v>
      </c>
      <c r="M21" s="153" t="s">
        <v>41</v>
      </c>
      <c r="N21" s="153">
        <f>K21</f>
        <v>1.1399179679999998</v>
      </c>
      <c r="O21" s="153" t="s">
        <v>41</v>
      </c>
      <c r="P21" s="153"/>
      <c r="Q21" s="153" t="s">
        <v>41</v>
      </c>
      <c r="R21" s="153" t="s">
        <v>41</v>
      </c>
      <c r="S21" s="153">
        <v>0</v>
      </c>
      <c r="T21" s="153" t="s">
        <v>41</v>
      </c>
      <c r="U21" s="153">
        <v>0</v>
      </c>
      <c r="V21" s="153" t="s">
        <v>41</v>
      </c>
      <c r="W21" s="153" t="s">
        <v>41</v>
      </c>
      <c r="X21" s="153">
        <v>0</v>
      </c>
      <c r="Y21" s="153" t="s">
        <v>41</v>
      </c>
      <c r="Z21" s="153">
        <v>0</v>
      </c>
      <c r="AA21" s="118" t="s">
        <v>41</v>
      </c>
      <c r="AB21" s="118" t="s">
        <v>41</v>
      </c>
      <c r="AC21" s="153">
        <v>0</v>
      </c>
      <c r="AD21" s="118" t="s">
        <v>41</v>
      </c>
      <c r="AE21" s="153">
        <f>K21</f>
        <v>1.1399179679999998</v>
      </c>
      <c r="AF21" s="153" t="s">
        <v>41</v>
      </c>
      <c r="AG21" s="153" t="s">
        <v>41</v>
      </c>
      <c r="AH21" s="153">
        <f t="shared" si="4"/>
        <v>1.1399179679999998</v>
      </c>
      <c r="AI21" s="153"/>
    </row>
    <row r="22" spans="1:35" s="11" customFormat="1" ht="48" customHeight="1" x14ac:dyDescent="0.25">
      <c r="A22" s="150" t="s">
        <v>220</v>
      </c>
      <c r="B22" s="120" t="s">
        <v>311</v>
      </c>
      <c r="C22" s="151" t="s">
        <v>312</v>
      </c>
      <c r="D22" s="152">
        <v>2022</v>
      </c>
      <c r="E22" s="152">
        <v>2022</v>
      </c>
      <c r="F22" s="153">
        <v>4.9100689655172419E-2</v>
      </c>
      <c r="G22" s="153">
        <v>0.427176</v>
      </c>
      <c r="H22" s="154" t="s">
        <v>341</v>
      </c>
      <c r="I22" s="153">
        <v>0.43956410400000001</v>
      </c>
      <c r="J22" s="153">
        <f t="shared" si="1"/>
        <v>0.43956410400000001</v>
      </c>
      <c r="K22" s="153">
        <f>I22</f>
        <v>0.43956410400000001</v>
      </c>
      <c r="L22" s="153" t="s">
        <v>41</v>
      </c>
      <c r="M22" s="153" t="s">
        <v>41</v>
      </c>
      <c r="N22" s="153">
        <f>K22</f>
        <v>0.43956410400000001</v>
      </c>
      <c r="O22" s="153" t="s">
        <v>41</v>
      </c>
      <c r="P22" s="153"/>
      <c r="Q22" s="153" t="s">
        <v>41</v>
      </c>
      <c r="R22" s="153" t="s">
        <v>41</v>
      </c>
      <c r="S22" s="153">
        <v>0</v>
      </c>
      <c r="T22" s="153" t="s">
        <v>41</v>
      </c>
      <c r="U22" s="153">
        <v>0</v>
      </c>
      <c r="V22" s="153" t="s">
        <v>41</v>
      </c>
      <c r="W22" s="153" t="s">
        <v>41</v>
      </c>
      <c r="X22" s="153">
        <v>0</v>
      </c>
      <c r="Y22" s="153" t="s">
        <v>41</v>
      </c>
      <c r="Z22" s="153">
        <v>0</v>
      </c>
      <c r="AA22" s="118" t="s">
        <v>41</v>
      </c>
      <c r="AB22" s="118" t="s">
        <v>41</v>
      </c>
      <c r="AC22" s="153">
        <v>0</v>
      </c>
      <c r="AD22" s="118" t="s">
        <v>41</v>
      </c>
      <c r="AE22" s="153">
        <f>K22</f>
        <v>0.43956410400000001</v>
      </c>
      <c r="AF22" s="153" t="s">
        <v>41</v>
      </c>
      <c r="AG22" s="153" t="s">
        <v>41</v>
      </c>
      <c r="AH22" s="153">
        <f t="shared" si="4"/>
        <v>0.43956410400000001</v>
      </c>
      <c r="AI22" s="153"/>
    </row>
    <row r="23" spans="1:35" s="11" customFormat="1" ht="46.5" customHeight="1" x14ac:dyDescent="0.25">
      <c r="A23" s="150" t="s">
        <v>220</v>
      </c>
      <c r="B23" s="120" t="s">
        <v>313</v>
      </c>
      <c r="C23" s="151" t="s">
        <v>314</v>
      </c>
      <c r="D23" s="152">
        <v>2022</v>
      </c>
      <c r="E23" s="152">
        <v>2022</v>
      </c>
      <c r="F23" s="153">
        <v>9.8200275862068975E-2</v>
      </c>
      <c r="G23" s="153">
        <v>0.85434240000000006</v>
      </c>
      <c r="H23" s="154" t="s">
        <v>341</v>
      </c>
      <c r="I23" s="153">
        <v>0.87911832960000014</v>
      </c>
      <c r="J23" s="153">
        <f t="shared" si="1"/>
        <v>0.87911832960000014</v>
      </c>
      <c r="K23" s="153">
        <f>I23</f>
        <v>0.87911832960000014</v>
      </c>
      <c r="L23" s="153" t="s">
        <v>41</v>
      </c>
      <c r="M23" s="153" t="s">
        <v>41</v>
      </c>
      <c r="N23" s="153">
        <f>K23</f>
        <v>0.87911832960000014</v>
      </c>
      <c r="O23" s="153" t="s">
        <v>41</v>
      </c>
      <c r="P23" s="153"/>
      <c r="Q23" s="153" t="s">
        <v>41</v>
      </c>
      <c r="R23" s="153" t="s">
        <v>41</v>
      </c>
      <c r="S23" s="153">
        <v>0</v>
      </c>
      <c r="T23" s="153" t="s">
        <v>41</v>
      </c>
      <c r="U23" s="153">
        <v>0</v>
      </c>
      <c r="V23" s="153" t="s">
        <v>41</v>
      </c>
      <c r="W23" s="153" t="s">
        <v>41</v>
      </c>
      <c r="X23" s="153">
        <v>0</v>
      </c>
      <c r="Y23" s="153" t="s">
        <v>41</v>
      </c>
      <c r="Z23" s="153">
        <v>0</v>
      </c>
      <c r="AA23" s="118" t="s">
        <v>41</v>
      </c>
      <c r="AB23" s="118" t="s">
        <v>41</v>
      </c>
      <c r="AC23" s="153">
        <v>0</v>
      </c>
      <c r="AD23" s="118" t="s">
        <v>41</v>
      </c>
      <c r="AE23" s="153">
        <f>K23</f>
        <v>0.87911832960000014</v>
      </c>
      <c r="AF23" s="153" t="s">
        <v>41</v>
      </c>
      <c r="AG23" s="153" t="s">
        <v>41</v>
      </c>
      <c r="AH23" s="153">
        <f t="shared" si="4"/>
        <v>0.87911832960000014</v>
      </c>
      <c r="AI23" s="153"/>
    </row>
    <row r="24" spans="1:35" s="11" customFormat="1" ht="46.5" customHeight="1" x14ac:dyDescent="0.25">
      <c r="A24" s="150" t="s">
        <v>220</v>
      </c>
      <c r="B24" s="120" t="s">
        <v>315</v>
      </c>
      <c r="C24" s="151" t="s">
        <v>316</v>
      </c>
      <c r="D24" s="152">
        <v>2025</v>
      </c>
      <c r="E24" s="152">
        <v>2025</v>
      </c>
      <c r="F24" s="153">
        <v>3.3935172413793104E-2</v>
      </c>
      <c r="G24" s="153">
        <v>0.295236</v>
      </c>
      <c r="H24" s="154" t="s">
        <v>341</v>
      </c>
      <c r="I24" s="153">
        <v>0.34460520331161604</v>
      </c>
      <c r="J24" s="153">
        <f t="shared" si="1"/>
        <v>0.34460520331161604</v>
      </c>
      <c r="K24" s="153">
        <v>0</v>
      </c>
      <c r="L24" s="153" t="s">
        <v>41</v>
      </c>
      <c r="M24" s="153" t="s">
        <v>41</v>
      </c>
      <c r="N24" s="153">
        <v>0</v>
      </c>
      <c r="O24" s="153" t="s">
        <v>41</v>
      </c>
      <c r="P24" s="153">
        <v>0</v>
      </c>
      <c r="Q24" s="153" t="s">
        <v>41</v>
      </c>
      <c r="R24" s="153" t="s">
        <v>41</v>
      </c>
      <c r="S24" s="153">
        <v>0</v>
      </c>
      <c r="T24" s="153" t="s">
        <v>41</v>
      </c>
      <c r="U24" s="153">
        <v>0</v>
      </c>
      <c r="V24" s="153" t="s">
        <v>41</v>
      </c>
      <c r="W24" s="153" t="s">
        <v>41</v>
      </c>
      <c r="X24" s="153">
        <v>0</v>
      </c>
      <c r="Y24" s="153" t="s">
        <v>41</v>
      </c>
      <c r="Z24" s="153">
        <f>I24</f>
        <v>0.34460520331161604</v>
      </c>
      <c r="AA24" s="153" t="s">
        <v>41</v>
      </c>
      <c r="AB24" s="153" t="s">
        <v>41</v>
      </c>
      <c r="AC24" s="153">
        <f>Z24</f>
        <v>0.34460520331161604</v>
      </c>
      <c r="AD24" s="153" t="s">
        <v>41</v>
      </c>
      <c r="AE24" s="153">
        <f>Z24</f>
        <v>0.34460520331161604</v>
      </c>
      <c r="AF24" s="153" t="s">
        <v>41</v>
      </c>
      <c r="AG24" s="153" t="s">
        <v>41</v>
      </c>
      <c r="AH24" s="153">
        <f t="shared" si="4"/>
        <v>0.34460520331161604</v>
      </c>
      <c r="AI24" s="153" t="s">
        <v>41</v>
      </c>
    </row>
    <row r="25" spans="1:35" s="11" customFormat="1" ht="49.5" customHeight="1" x14ac:dyDescent="0.25">
      <c r="A25" s="150" t="s">
        <v>220</v>
      </c>
      <c r="B25" s="120" t="s">
        <v>317</v>
      </c>
      <c r="C25" s="151" t="s">
        <v>318</v>
      </c>
      <c r="D25" s="152">
        <v>2025</v>
      </c>
      <c r="E25" s="152">
        <v>2025</v>
      </c>
      <c r="F25" s="153">
        <v>4.9100689655172419E-2</v>
      </c>
      <c r="G25" s="153">
        <v>0.427176</v>
      </c>
      <c r="H25" s="154" t="s">
        <v>341</v>
      </c>
      <c r="I25" s="153">
        <v>0.49860813833625611</v>
      </c>
      <c r="J25" s="153">
        <f t="shared" si="1"/>
        <v>0.49860813833625611</v>
      </c>
      <c r="K25" s="153">
        <v>0</v>
      </c>
      <c r="L25" s="153" t="s">
        <v>41</v>
      </c>
      <c r="M25" s="153" t="s">
        <v>41</v>
      </c>
      <c r="N25" s="153">
        <v>0</v>
      </c>
      <c r="O25" s="153" t="s">
        <v>41</v>
      </c>
      <c r="P25" s="153">
        <v>0</v>
      </c>
      <c r="Q25" s="153" t="s">
        <v>41</v>
      </c>
      <c r="R25" s="153" t="s">
        <v>41</v>
      </c>
      <c r="S25" s="153">
        <v>0</v>
      </c>
      <c r="T25" s="153" t="s">
        <v>41</v>
      </c>
      <c r="U25" s="153">
        <v>0</v>
      </c>
      <c r="V25" s="153" t="s">
        <v>41</v>
      </c>
      <c r="W25" s="153" t="s">
        <v>41</v>
      </c>
      <c r="X25" s="153">
        <v>0</v>
      </c>
      <c r="Y25" s="153" t="s">
        <v>41</v>
      </c>
      <c r="Z25" s="153">
        <f>I25</f>
        <v>0.49860813833625611</v>
      </c>
      <c r="AA25" s="153" t="s">
        <v>41</v>
      </c>
      <c r="AB25" s="153" t="s">
        <v>41</v>
      </c>
      <c r="AC25" s="153">
        <f>Z25</f>
        <v>0.49860813833625611</v>
      </c>
      <c r="AD25" s="153" t="s">
        <v>41</v>
      </c>
      <c r="AE25" s="153">
        <f>Z25</f>
        <v>0.49860813833625611</v>
      </c>
      <c r="AF25" s="153" t="s">
        <v>41</v>
      </c>
      <c r="AG25" s="153" t="s">
        <v>41</v>
      </c>
      <c r="AH25" s="153">
        <f t="shared" si="4"/>
        <v>0.49860813833625611</v>
      </c>
      <c r="AI25" s="153" t="s">
        <v>41</v>
      </c>
    </row>
    <row r="26" spans="1:35" s="11" customFormat="1" ht="50.25" customHeight="1" x14ac:dyDescent="0.25">
      <c r="A26" s="150" t="s">
        <v>220</v>
      </c>
      <c r="B26" s="120" t="s">
        <v>319</v>
      </c>
      <c r="C26" s="151" t="s">
        <v>320</v>
      </c>
      <c r="D26" s="152">
        <v>2025</v>
      </c>
      <c r="E26" s="152">
        <v>2025</v>
      </c>
      <c r="F26" s="153">
        <v>9.820000000000001E-2</v>
      </c>
      <c r="G26" s="153">
        <v>0.85433999999999999</v>
      </c>
      <c r="H26" s="154" t="s">
        <v>341</v>
      </c>
      <c r="I26" s="153">
        <v>0.99720227003903994</v>
      </c>
      <c r="J26" s="153">
        <f t="shared" si="1"/>
        <v>0.99720227003903994</v>
      </c>
      <c r="K26" s="153">
        <v>0</v>
      </c>
      <c r="L26" s="153" t="s">
        <v>41</v>
      </c>
      <c r="M26" s="153" t="s">
        <v>41</v>
      </c>
      <c r="N26" s="153">
        <v>0</v>
      </c>
      <c r="O26" s="153" t="s">
        <v>41</v>
      </c>
      <c r="P26" s="153">
        <v>0</v>
      </c>
      <c r="Q26" s="153" t="s">
        <v>41</v>
      </c>
      <c r="R26" s="153" t="s">
        <v>41</v>
      </c>
      <c r="S26" s="153">
        <v>0</v>
      </c>
      <c r="T26" s="153" t="s">
        <v>41</v>
      </c>
      <c r="U26" s="153">
        <v>0</v>
      </c>
      <c r="V26" s="153" t="s">
        <v>41</v>
      </c>
      <c r="W26" s="153" t="s">
        <v>41</v>
      </c>
      <c r="X26" s="153">
        <v>0</v>
      </c>
      <c r="Y26" s="153" t="s">
        <v>41</v>
      </c>
      <c r="Z26" s="153">
        <f>I26</f>
        <v>0.99720227003903994</v>
      </c>
      <c r="AA26" s="153" t="s">
        <v>41</v>
      </c>
      <c r="AB26" s="153" t="s">
        <v>41</v>
      </c>
      <c r="AC26" s="153">
        <f>Z26</f>
        <v>0.99720227003903994</v>
      </c>
      <c r="AD26" s="153" t="s">
        <v>41</v>
      </c>
      <c r="AE26" s="153">
        <f>Z26</f>
        <v>0.99720227003903994</v>
      </c>
      <c r="AF26" s="153" t="s">
        <v>41</v>
      </c>
      <c r="AG26" s="153" t="s">
        <v>41</v>
      </c>
      <c r="AH26" s="153">
        <f t="shared" si="4"/>
        <v>0.99720227003903994</v>
      </c>
      <c r="AI26" s="153" t="s">
        <v>41</v>
      </c>
    </row>
    <row r="27" spans="1:35" s="11" customFormat="1" ht="39.75" customHeight="1" x14ac:dyDescent="0.25">
      <c r="A27" s="150" t="s">
        <v>220</v>
      </c>
      <c r="B27" s="120" t="s">
        <v>321</v>
      </c>
      <c r="C27" s="151" t="s">
        <v>322</v>
      </c>
      <c r="D27" s="152">
        <v>2025</v>
      </c>
      <c r="E27" s="152">
        <v>2025</v>
      </c>
      <c r="F27" s="153">
        <v>4.9100689655172419E-2</v>
      </c>
      <c r="G27" s="153">
        <v>0.427176</v>
      </c>
      <c r="H27" s="154" t="s">
        <v>341</v>
      </c>
      <c r="I27" s="153">
        <v>0.49860813833625611</v>
      </c>
      <c r="J27" s="153">
        <f t="shared" si="1"/>
        <v>0.49860813833625611</v>
      </c>
      <c r="K27" s="153">
        <v>0</v>
      </c>
      <c r="L27" s="153" t="s">
        <v>41</v>
      </c>
      <c r="M27" s="153" t="s">
        <v>41</v>
      </c>
      <c r="N27" s="153">
        <v>0</v>
      </c>
      <c r="O27" s="153" t="s">
        <v>41</v>
      </c>
      <c r="P27" s="153">
        <v>0</v>
      </c>
      <c r="Q27" s="153" t="s">
        <v>41</v>
      </c>
      <c r="R27" s="153" t="s">
        <v>41</v>
      </c>
      <c r="S27" s="153">
        <v>0</v>
      </c>
      <c r="T27" s="153" t="s">
        <v>41</v>
      </c>
      <c r="U27" s="153">
        <v>0</v>
      </c>
      <c r="V27" s="153" t="s">
        <v>41</v>
      </c>
      <c r="W27" s="153" t="s">
        <v>41</v>
      </c>
      <c r="X27" s="153">
        <v>0</v>
      </c>
      <c r="Y27" s="153" t="s">
        <v>41</v>
      </c>
      <c r="Z27" s="153">
        <f>I27</f>
        <v>0.49860813833625611</v>
      </c>
      <c r="AA27" s="153" t="s">
        <v>41</v>
      </c>
      <c r="AB27" s="153" t="s">
        <v>41</v>
      </c>
      <c r="AC27" s="153">
        <f>Z27</f>
        <v>0.49860813833625611</v>
      </c>
      <c r="AD27" s="153" t="s">
        <v>41</v>
      </c>
      <c r="AE27" s="153">
        <f>Z27</f>
        <v>0.49860813833625611</v>
      </c>
      <c r="AF27" s="153" t="s">
        <v>41</v>
      </c>
      <c r="AG27" s="153" t="s">
        <v>41</v>
      </c>
      <c r="AH27" s="153">
        <f t="shared" si="4"/>
        <v>0.49860813833625611</v>
      </c>
      <c r="AI27" s="153" t="s">
        <v>41</v>
      </c>
    </row>
    <row r="28" spans="1:35" s="11" customFormat="1" ht="46.5" customHeight="1" x14ac:dyDescent="0.25">
      <c r="A28" s="150" t="s">
        <v>220</v>
      </c>
      <c r="B28" s="120" t="s">
        <v>323</v>
      </c>
      <c r="C28" s="151" t="s">
        <v>324</v>
      </c>
      <c r="D28" s="152">
        <v>2022</v>
      </c>
      <c r="E28" s="152">
        <v>2022</v>
      </c>
      <c r="F28" s="153">
        <v>9.820000000000001E-2</v>
      </c>
      <c r="G28" s="153">
        <v>0.85433999999999999</v>
      </c>
      <c r="H28" s="154" t="s">
        <v>341</v>
      </c>
      <c r="I28" s="153">
        <v>0.87911585999999997</v>
      </c>
      <c r="J28" s="153">
        <f t="shared" si="1"/>
        <v>0.87911585999999997</v>
      </c>
      <c r="K28" s="153">
        <f>I28</f>
        <v>0.87911585999999997</v>
      </c>
      <c r="L28" s="153" t="s">
        <v>41</v>
      </c>
      <c r="M28" s="153" t="s">
        <v>41</v>
      </c>
      <c r="N28" s="153">
        <f>K28</f>
        <v>0.87911585999999997</v>
      </c>
      <c r="O28" s="153" t="s">
        <v>41</v>
      </c>
      <c r="P28" s="153"/>
      <c r="Q28" s="153" t="s">
        <v>41</v>
      </c>
      <c r="R28" s="153" t="s">
        <v>41</v>
      </c>
      <c r="S28" s="153">
        <v>0</v>
      </c>
      <c r="T28" s="153" t="s">
        <v>41</v>
      </c>
      <c r="U28" s="153">
        <f t="shared" ref="U28" si="5">X28</f>
        <v>0</v>
      </c>
      <c r="V28" s="153" t="s">
        <v>41</v>
      </c>
      <c r="W28" s="153" t="s">
        <v>41</v>
      </c>
      <c r="X28" s="153">
        <v>0</v>
      </c>
      <c r="Y28" s="153" t="s">
        <v>41</v>
      </c>
      <c r="Z28" s="153">
        <v>0</v>
      </c>
      <c r="AA28" s="118" t="s">
        <v>41</v>
      </c>
      <c r="AB28" s="118" t="s">
        <v>41</v>
      </c>
      <c r="AC28" s="153">
        <v>0</v>
      </c>
      <c r="AD28" s="118" t="s">
        <v>41</v>
      </c>
      <c r="AE28" s="153">
        <f>K28</f>
        <v>0.87911585999999997</v>
      </c>
      <c r="AF28" s="153" t="s">
        <v>41</v>
      </c>
      <c r="AG28" s="153" t="s">
        <v>41</v>
      </c>
      <c r="AH28" s="153">
        <f t="shared" si="4"/>
        <v>0.87911585999999997</v>
      </c>
      <c r="AI28" s="153"/>
    </row>
    <row r="29" spans="1:35" s="11" customFormat="1" ht="45.75" customHeight="1" x14ac:dyDescent="0.25">
      <c r="A29" s="150" t="s">
        <v>220</v>
      </c>
      <c r="B29" s="120" t="s">
        <v>325</v>
      </c>
      <c r="C29" s="151" t="s">
        <v>326</v>
      </c>
      <c r="D29" s="152">
        <v>2023</v>
      </c>
      <c r="E29" s="152">
        <v>2023</v>
      </c>
      <c r="F29" s="153">
        <v>9.820000000000001E-2</v>
      </c>
      <c r="G29" s="153">
        <v>0.85433999999999999</v>
      </c>
      <c r="H29" s="154" t="s">
        <v>341</v>
      </c>
      <c r="I29" s="153">
        <v>0.92196955439999995</v>
      </c>
      <c r="J29" s="153">
        <f t="shared" si="1"/>
        <v>0.92196955439999995</v>
      </c>
      <c r="K29" s="153">
        <v>0</v>
      </c>
      <c r="L29" s="153" t="s">
        <v>41</v>
      </c>
      <c r="M29" s="153" t="s">
        <v>41</v>
      </c>
      <c r="N29" s="153">
        <v>0</v>
      </c>
      <c r="O29" s="153" t="s">
        <v>41</v>
      </c>
      <c r="P29" s="153">
        <f t="shared" ref="P29:P33" si="6">I29</f>
        <v>0.92196955439999995</v>
      </c>
      <c r="Q29" s="153" t="s">
        <v>41</v>
      </c>
      <c r="R29" s="153" t="s">
        <v>41</v>
      </c>
      <c r="S29" s="153">
        <f>P29</f>
        <v>0.92196955439999995</v>
      </c>
      <c r="T29" s="153" t="s">
        <v>41</v>
      </c>
      <c r="U29" s="153">
        <v>0</v>
      </c>
      <c r="V29" s="153" t="s">
        <v>41</v>
      </c>
      <c r="W29" s="153" t="s">
        <v>41</v>
      </c>
      <c r="X29" s="153">
        <v>0</v>
      </c>
      <c r="Y29" s="153" t="s">
        <v>41</v>
      </c>
      <c r="Z29" s="153">
        <v>0</v>
      </c>
      <c r="AA29" s="153" t="s">
        <v>41</v>
      </c>
      <c r="AB29" s="153" t="s">
        <v>41</v>
      </c>
      <c r="AC29" s="153">
        <v>0</v>
      </c>
      <c r="AD29" s="153" t="s">
        <v>41</v>
      </c>
      <c r="AE29" s="153">
        <f t="shared" ref="AE29:AE33" si="7">P29</f>
        <v>0.92196955439999995</v>
      </c>
      <c r="AF29" s="153" t="s">
        <v>41</v>
      </c>
      <c r="AG29" s="153" t="s">
        <v>41</v>
      </c>
      <c r="AH29" s="153">
        <f t="shared" ref="AH29:AH32" si="8">AE29</f>
        <v>0.92196955439999995</v>
      </c>
      <c r="AI29" s="153" t="s">
        <v>41</v>
      </c>
    </row>
    <row r="30" spans="1:35" s="11" customFormat="1" ht="45.75" customHeight="1" x14ac:dyDescent="0.25">
      <c r="A30" s="150" t="s">
        <v>220</v>
      </c>
      <c r="B30" s="120" t="s">
        <v>327</v>
      </c>
      <c r="C30" s="151" t="s">
        <v>328</v>
      </c>
      <c r="D30" s="152">
        <v>2023</v>
      </c>
      <c r="E30" s="152">
        <v>2023</v>
      </c>
      <c r="F30" s="153">
        <v>4.1950344827586215E-2</v>
      </c>
      <c r="G30" s="153">
        <v>0.36496800000000001</v>
      </c>
      <c r="H30" s="154" t="s">
        <v>341</v>
      </c>
      <c r="I30" s="153">
        <v>0.39385886688000005</v>
      </c>
      <c r="J30" s="153">
        <f t="shared" si="1"/>
        <v>0.39385886688000005</v>
      </c>
      <c r="K30" s="153">
        <v>0</v>
      </c>
      <c r="L30" s="153" t="s">
        <v>41</v>
      </c>
      <c r="M30" s="153" t="s">
        <v>41</v>
      </c>
      <c r="N30" s="153">
        <v>0</v>
      </c>
      <c r="O30" s="153" t="s">
        <v>41</v>
      </c>
      <c r="P30" s="153">
        <f t="shared" si="6"/>
        <v>0.39385886688000005</v>
      </c>
      <c r="Q30" s="153" t="s">
        <v>41</v>
      </c>
      <c r="R30" s="153" t="s">
        <v>41</v>
      </c>
      <c r="S30" s="153">
        <f>P30</f>
        <v>0.39385886688000005</v>
      </c>
      <c r="T30" s="153" t="s">
        <v>41</v>
      </c>
      <c r="U30" s="153">
        <v>0</v>
      </c>
      <c r="V30" s="153" t="s">
        <v>41</v>
      </c>
      <c r="W30" s="153" t="s">
        <v>41</v>
      </c>
      <c r="X30" s="153">
        <v>0</v>
      </c>
      <c r="Y30" s="153" t="s">
        <v>41</v>
      </c>
      <c r="Z30" s="153">
        <v>0</v>
      </c>
      <c r="AA30" s="153" t="s">
        <v>41</v>
      </c>
      <c r="AB30" s="153" t="s">
        <v>41</v>
      </c>
      <c r="AC30" s="153">
        <v>0</v>
      </c>
      <c r="AD30" s="153" t="s">
        <v>41</v>
      </c>
      <c r="AE30" s="153">
        <f t="shared" si="7"/>
        <v>0.39385886688000005</v>
      </c>
      <c r="AF30" s="153" t="s">
        <v>41</v>
      </c>
      <c r="AG30" s="153" t="s">
        <v>41</v>
      </c>
      <c r="AH30" s="153">
        <f t="shared" si="8"/>
        <v>0.39385886688000005</v>
      </c>
      <c r="AI30" s="153" t="s">
        <v>41</v>
      </c>
    </row>
    <row r="31" spans="1:35" s="11" customFormat="1" ht="40.5" customHeight="1" x14ac:dyDescent="0.25">
      <c r="A31" s="150" t="s">
        <v>220</v>
      </c>
      <c r="B31" s="120" t="s">
        <v>329</v>
      </c>
      <c r="C31" s="151" t="s">
        <v>330</v>
      </c>
      <c r="D31" s="152">
        <v>2023</v>
      </c>
      <c r="E31" s="152">
        <v>2023</v>
      </c>
      <c r="F31" s="153">
        <v>4.1950344827586215E-2</v>
      </c>
      <c r="G31" s="153">
        <v>0.36496800000000001</v>
      </c>
      <c r="H31" s="154" t="s">
        <v>341</v>
      </c>
      <c r="I31" s="153">
        <v>0.39385886688000005</v>
      </c>
      <c r="J31" s="153">
        <f t="shared" si="1"/>
        <v>0.39385886688000005</v>
      </c>
      <c r="K31" s="153">
        <v>0</v>
      </c>
      <c r="L31" s="153" t="s">
        <v>41</v>
      </c>
      <c r="M31" s="153" t="s">
        <v>41</v>
      </c>
      <c r="N31" s="153">
        <v>0</v>
      </c>
      <c r="O31" s="153" t="s">
        <v>41</v>
      </c>
      <c r="P31" s="153">
        <f t="shared" si="6"/>
        <v>0.39385886688000005</v>
      </c>
      <c r="Q31" s="153" t="s">
        <v>41</v>
      </c>
      <c r="R31" s="153" t="s">
        <v>41</v>
      </c>
      <c r="S31" s="153">
        <f>P31</f>
        <v>0.39385886688000005</v>
      </c>
      <c r="T31" s="153" t="s">
        <v>41</v>
      </c>
      <c r="U31" s="153">
        <v>0</v>
      </c>
      <c r="V31" s="153" t="s">
        <v>41</v>
      </c>
      <c r="W31" s="153" t="s">
        <v>41</v>
      </c>
      <c r="X31" s="153">
        <v>0</v>
      </c>
      <c r="Y31" s="153" t="s">
        <v>41</v>
      </c>
      <c r="Z31" s="153">
        <v>0</v>
      </c>
      <c r="AA31" s="153" t="s">
        <v>41</v>
      </c>
      <c r="AB31" s="153" t="s">
        <v>41</v>
      </c>
      <c r="AC31" s="153">
        <v>0</v>
      </c>
      <c r="AD31" s="153" t="s">
        <v>41</v>
      </c>
      <c r="AE31" s="153">
        <f t="shared" si="7"/>
        <v>0.39385886688000005</v>
      </c>
      <c r="AF31" s="153" t="s">
        <v>41</v>
      </c>
      <c r="AG31" s="153" t="s">
        <v>41</v>
      </c>
      <c r="AH31" s="153">
        <f t="shared" si="8"/>
        <v>0.39385886688000005</v>
      </c>
      <c r="AI31" s="153" t="s">
        <v>41</v>
      </c>
    </row>
    <row r="32" spans="1:35" s="11" customFormat="1" ht="40.5" customHeight="1" x14ac:dyDescent="0.25">
      <c r="A32" s="150" t="s">
        <v>220</v>
      </c>
      <c r="B32" s="120" t="s">
        <v>331</v>
      </c>
      <c r="C32" s="151" t="s">
        <v>332</v>
      </c>
      <c r="D32" s="152">
        <v>2023</v>
      </c>
      <c r="E32" s="152">
        <v>2023</v>
      </c>
      <c r="F32" s="153">
        <v>4.9100689655172419E-2</v>
      </c>
      <c r="G32" s="153">
        <v>0.427176</v>
      </c>
      <c r="H32" s="154" t="s">
        <v>341</v>
      </c>
      <c r="I32" s="153">
        <v>0.46099125216000003</v>
      </c>
      <c r="J32" s="153">
        <f t="shared" si="1"/>
        <v>0.46099125216000003</v>
      </c>
      <c r="K32" s="153">
        <v>0</v>
      </c>
      <c r="L32" s="153" t="s">
        <v>41</v>
      </c>
      <c r="M32" s="153" t="s">
        <v>41</v>
      </c>
      <c r="N32" s="153">
        <v>0</v>
      </c>
      <c r="O32" s="153" t="s">
        <v>41</v>
      </c>
      <c r="P32" s="153">
        <f t="shared" si="6"/>
        <v>0.46099125216000003</v>
      </c>
      <c r="Q32" s="153" t="s">
        <v>41</v>
      </c>
      <c r="R32" s="153" t="s">
        <v>41</v>
      </c>
      <c r="S32" s="153">
        <f>P32</f>
        <v>0.46099125216000003</v>
      </c>
      <c r="T32" s="153" t="s">
        <v>41</v>
      </c>
      <c r="U32" s="153">
        <v>0</v>
      </c>
      <c r="V32" s="153" t="s">
        <v>41</v>
      </c>
      <c r="W32" s="153" t="s">
        <v>41</v>
      </c>
      <c r="X32" s="153">
        <v>0</v>
      </c>
      <c r="Y32" s="153" t="s">
        <v>41</v>
      </c>
      <c r="Z32" s="153">
        <v>0</v>
      </c>
      <c r="AA32" s="153" t="s">
        <v>41</v>
      </c>
      <c r="AB32" s="153" t="s">
        <v>41</v>
      </c>
      <c r="AC32" s="153">
        <v>0</v>
      </c>
      <c r="AD32" s="153" t="s">
        <v>41</v>
      </c>
      <c r="AE32" s="153">
        <f t="shared" si="7"/>
        <v>0.46099125216000003</v>
      </c>
      <c r="AF32" s="153" t="s">
        <v>41</v>
      </c>
      <c r="AG32" s="153" t="s">
        <v>41</v>
      </c>
      <c r="AH32" s="153">
        <f t="shared" si="8"/>
        <v>0.46099125216000003</v>
      </c>
      <c r="AI32" s="153" t="s">
        <v>41</v>
      </c>
    </row>
    <row r="33" spans="1:35" s="11" customFormat="1" ht="37.5" customHeight="1" x14ac:dyDescent="0.25">
      <c r="A33" s="150" t="s">
        <v>220</v>
      </c>
      <c r="B33" s="120" t="s">
        <v>333</v>
      </c>
      <c r="C33" s="151" t="s">
        <v>334</v>
      </c>
      <c r="D33" s="152">
        <v>2023</v>
      </c>
      <c r="E33" s="152">
        <v>2023</v>
      </c>
      <c r="F33" s="153">
        <v>4.9100689655172419E-2</v>
      </c>
      <c r="G33" s="153">
        <v>0.427176</v>
      </c>
      <c r="H33" s="154" t="s">
        <v>341</v>
      </c>
      <c r="I33" s="153">
        <v>0.46099125216000003</v>
      </c>
      <c r="J33" s="153">
        <f t="shared" si="1"/>
        <v>0.46099125216000003</v>
      </c>
      <c r="K33" s="153">
        <v>0</v>
      </c>
      <c r="L33" s="153" t="s">
        <v>41</v>
      </c>
      <c r="M33" s="153" t="s">
        <v>41</v>
      </c>
      <c r="N33" s="153">
        <v>0</v>
      </c>
      <c r="O33" s="153" t="s">
        <v>41</v>
      </c>
      <c r="P33" s="153">
        <f t="shared" si="6"/>
        <v>0.46099125216000003</v>
      </c>
      <c r="Q33" s="153" t="s">
        <v>41</v>
      </c>
      <c r="R33" s="153" t="s">
        <v>41</v>
      </c>
      <c r="S33" s="153">
        <f>P33</f>
        <v>0.46099125216000003</v>
      </c>
      <c r="T33" s="153" t="s">
        <v>41</v>
      </c>
      <c r="U33" s="153">
        <v>0</v>
      </c>
      <c r="V33" s="153" t="s">
        <v>41</v>
      </c>
      <c r="W33" s="153" t="s">
        <v>41</v>
      </c>
      <c r="X33" s="153">
        <v>0</v>
      </c>
      <c r="Y33" s="153" t="s">
        <v>41</v>
      </c>
      <c r="Z33" s="153">
        <v>0</v>
      </c>
      <c r="AA33" s="153" t="s">
        <v>41</v>
      </c>
      <c r="AB33" s="153" t="s">
        <v>41</v>
      </c>
      <c r="AC33" s="153">
        <v>0</v>
      </c>
      <c r="AD33" s="153" t="s">
        <v>41</v>
      </c>
      <c r="AE33" s="153">
        <f t="shared" si="7"/>
        <v>0.46099125216000003</v>
      </c>
      <c r="AF33" s="153"/>
      <c r="AG33" s="153"/>
      <c r="AH33" s="153">
        <f>AE33</f>
        <v>0.46099125216000003</v>
      </c>
      <c r="AI33" s="153" t="s">
        <v>41</v>
      </c>
    </row>
    <row r="34" spans="1:35" ht="39.75" customHeight="1" x14ac:dyDescent="0.25">
      <c r="A34" s="150" t="s">
        <v>220</v>
      </c>
      <c r="B34" s="120" t="s">
        <v>335</v>
      </c>
      <c r="C34" s="151" t="s">
        <v>336</v>
      </c>
      <c r="D34" s="152">
        <v>2024</v>
      </c>
      <c r="E34" s="152">
        <v>2024</v>
      </c>
      <c r="F34" s="153">
        <v>0.21087206896551725</v>
      </c>
      <c r="G34" s="153">
        <v>1.834587</v>
      </c>
      <c r="H34" s="154" t="s">
        <v>341</v>
      </c>
      <c r="I34" s="153">
        <v>2.0590054231968002</v>
      </c>
      <c r="J34" s="153">
        <f t="shared" si="1"/>
        <v>2.0590054231968002</v>
      </c>
      <c r="K34" s="153">
        <v>0</v>
      </c>
      <c r="L34" s="153" t="s">
        <v>41</v>
      </c>
      <c r="M34" s="153" t="s">
        <v>41</v>
      </c>
      <c r="N34" s="153">
        <v>0</v>
      </c>
      <c r="O34" s="153" t="s">
        <v>41</v>
      </c>
      <c r="P34" s="153">
        <v>0</v>
      </c>
      <c r="Q34" s="153" t="s">
        <v>41</v>
      </c>
      <c r="R34" s="153" t="s">
        <v>41</v>
      </c>
      <c r="S34" s="153">
        <v>0</v>
      </c>
      <c r="T34" s="153" t="s">
        <v>41</v>
      </c>
      <c r="U34" s="153">
        <f>I34</f>
        <v>2.0590054231968002</v>
      </c>
      <c r="V34" s="153" t="s">
        <v>41</v>
      </c>
      <c r="W34" s="153" t="s">
        <v>41</v>
      </c>
      <c r="X34" s="153">
        <f>U34</f>
        <v>2.0590054231968002</v>
      </c>
      <c r="Y34" s="153" t="s">
        <v>41</v>
      </c>
      <c r="Z34" s="153">
        <v>0</v>
      </c>
      <c r="AA34" s="153" t="s">
        <v>41</v>
      </c>
      <c r="AB34" s="153" t="s">
        <v>41</v>
      </c>
      <c r="AC34" s="153">
        <v>0</v>
      </c>
      <c r="AD34" s="153" t="s">
        <v>41</v>
      </c>
      <c r="AE34" s="153">
        <f>U34</f>
        <v>2.0590054231968002</v>
      </c>
      <c r="AF34" s="153" t="s">
        <v>41</v>
      </c>
      <c r="AG34" s="153" t="s">
        <v>41</v>
      </c>
      <c r="AH34" s="153">
        <f>AE34</f>
        <v>2.0590054231968002</v>
      </c>
      <c r="AI34" s="153" t="s">
        <v>41</v>
      </c>
    </row>
    <row r="35" spans="1:35" s="11" customFormat="1" ht="28.5" customHeight="1" x14ac:dyDescent="0.25">
      <c r="A35" s="150" t="s">
        <v>224</v>
      </c>
      <c r="B35" s="120" t="s">
        <v>337</v>
      </c>
      <c r="C35" s="151" t="s">
        <v>338</v>
      </c>
      <c r="D35" s="152">
        <v>2022</v>
      </c>
      <c r="E35" s="152">
        <v>2025</v>
      </c>
      <c r="F35" s="153">
        <v>0.93022988505747128</v>
      </c>
      <c r="G35" s="153">
        <v>8.093</v>
      </c>
      <c r="H35" s="154" t="s">
        <v>341</v>
      </c>
      <c r="I35" s="153">
        <v>10.466999999999999</v>
      </c>
      <c r="J35" s="153">
        <f t="shared" si="1"/>
        <v>10.466999999999999</v>
      </c>
      <c r="K35" s="153">
        <v>3.3079999999999998</v>
      </c>
      <c r="L35" s="153" t="s">
        <v>41</v>
      </c>
      <c r="M35" s="153" t="s">
        <v>41</v>
      </c>
      <c r="N35" s="153">
        <f>K35</f>
        <v>3.3079999999999998</v>
      </c>
      <c r="O35" s="153" t="s">
        <v>41</v>
      </c>
      <c r="P35" s="153">
        <v>2.3180000000000001</v>
      </c>
      <c r="Q35" s="153" t="s">
        <v>41</v>
      </c>
      <c r="R35" s="153" t="s">
        <v>41</v>
      </c>
      <c r="S35" s="153">
        <f>P35</f>
        <v>2.3180000000000001</v>
      </c>
      <c r="T35" s="153" t="s">
        <v>41</v>
      </c>
      <c r="U35" s="153">
        <v>0.54800000000000004</v>
      </c>
      <c r="V35" s="153" t="s">
        <v>41</v>
      </c>
      <c r="W35" s="153" t="s">
        <v>41</v>
      </c>
      <c r="X35" s="153">
        <f>U35</f>
        <v>0.54800000000000004</v>
      </c>
      <c r="Y35" s="153" t="s">
        <v>41</v>
      </c>
      <c r="Z35" s="153">
        <v>4.2930000000000001</v>
      </c>
      <c r="AA35" s="153" t="s">
        <v>41</v>
      </c>
      <c r="AB35" s="153" t="s">
        <v>41</v>
      </c>
      <c r="AC35" s="153">
        <f>Z35</f>
        <v>4.2930000000000001</v>
      </c>
      <c r="AD35" s="153" t="s">
        <v>41</v>
      </c>
      <c r="AE35" s="153">
        <f>AH35</f>
        <v>10.466999999999999</v>
      </c>
      <c r="AF35" s="153" t="s">
        <v>41</v>
      </c>
      <c r="AG35" s="153" t="s">
        <v>41</v>
      </c>
      <c r="AH35" s="153">
        <f>N35+S35+X35+AC35</f>
        <v>10.466999999999999</v>
      </c>
      <c r="AI35" s="153"/>
    </row>
    <row r="36" spans="1:35" ht="38.25" customHeight="1" x14ac:dyDescent="0.25">
      <c r="A36" s="150" t="s">
        <v>265</v>
      </c>
      <c r="B36" s="120" t="s">
        <v>339</v>
      </c>
      <c r="C36" s="151" t="s">
        <v>340</v>
      </c>
      <c r="D36" s="152">
        <v>2024</v>
      </c>
      <c r="E36" s="152">
        <v>2024</v>
      </c>
      <c r="F36" s="153">
        <v>0.32897310344827591</v>
      </c>
      <c r="G36" s="153">
        <v>2.862066</v>
      </c>
      <c r="H36" s="154" t="s">
        <v>341</v>
      </c>
      <c r="I36" s="153">
        <v>3.2121722303424001</v>
      </c>
      <c r="J36" s="153">
        <f t="shared" si="1"/>
        <v>3.2121722303424001</v>
      </c>
      <c r="K36" s="153">
        <v>0</v>
      </c>
      <c r="L36" s="153" t="s">
        <v>41</v>
      </c>
      <c r="M36" s="153" t="s">
        <v>41</v>
      </c>
      <c r="N36" s="153">
        <v>0</v>
      </c>
      <c r="O36" s="153" t="s">
        <v>41</v>
      </c>
      <c r="P36" s="153">
        <v>0</v>
      </c>
      <c r="Q36" s="153" t="s">
        <v>41</v>
      </c>
      <c r="R36" s="153" t="s">
        <v>41</v>
      </c>
      <c r="S36" s="153">
        <v>0</v>
      </c>
      <c r="T36" s="153" t="s">
        <v>41</v>
      </c>
      <c r="U36" s="153">
        <f>I36</f>
        <v>3.2121722303424001</v>
      </c>
      <c r="V36" s="153" t="s">
        <v>41</v>
      </c>
      <c r="W36" s="153" t="s">
        <v>41</v>
      </c>
      <c r="X36" s="153">
        <f>U36</f>
        <v>3.2121722303424001</v>
      </c>
      <c r="Y36" s="153" t="s">
        <v>41</v>
      </c>
      <c r="Z36" s="153">
        <v>0</v>
      </c>
      <c r="AA36" s="153" t="s">
        <v>41</v>
      </c>
      <c r="AB36" s="153" t="s">
        <v>41</v>
      </c>
      <c r="AC36" s="153">
        <v>0</v>
      </c>
      <c r="AD36" s="153" t="s">
        <v>41</v>
      </c>
      <c r="AE36" s="153">
        <f>U36</f>
        <v>3.2121722303424001</v>
      </c>
      <c r="AF36" s="153" t="s">
        <v>41</v>
      </c>
      <c r="AG36" s="153" t="s">
        <v>41</v>
      </c>
      <c r="AH36" s="153">
        <f>AE36</f>
        <v>3.2121722303424001</v>
      </c>
      <c r="AI36" s="153" t="s">
        <v>41</v>
      </c>
    </row>
    <row r="37" spans="1:35" ht="15.75" x14ac:dyDescent="0.25">
      <c r="A37" s="50" t="s">
        <v>21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</row>
    <row r="38" spans="1:35" ht="15.75" x14ac:dyDescent="0.25">
      <c r="A38" s="50" t="s">
        <v>22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</row>
    <row r="39" spans="1:35" ht="33" customHeight="1" x14ac:dyDescent="0.25">
      <c r="A39" s="52" t="s">
        <v>23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</row>
    <row r="40" spans="1:35" ht="15.75" x14ac:dyDescent="0.25">
      <c r="A40" s="50" t="s">
        <v>24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</row>
    <row r="41" spans="1:35" ht="15.75" x14ac:dyDescent="0.25">
      <c r="A41" s="50" t="s">
        <v>379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</row>
    <row r="42" spans="1:35" ht="15.75" x14ac:dyDescent="0.25">
      <c r="A42" s="50" t="s">
        <v>380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</row>
    <row r="43" spans="1:35" x14ac:dyDescent="0.25">
      <c r="A43" s="2"/>
    </row>
  </sheetData>
  <autoFilter ref="A15:AI42"/>
  <mergeCells count="23">
    <mergeCell ref="AE1:AI1"/>
    <mergeCell ref="AE2:AI2"/>
    <mergeCell ref="AE3:AI3"/>
    <mergeCell ref="AE13:AI13"/>
    <mergeCell ref="K13:O13"/>
    <mergeCell ref="F12:H12"/>
    <mergeCell ref="Z13:AD13"/>
    <mergeCell ref="A39:AI39"/>
    <mergeCell ref="A5:AI5"/>
    <mergeCell ref="A7:AI7"/>
    <mergeCell ref="A9:AI9"/>
    <mergeCell ref="A10:AI10"/>
    <mergeCell ref="U13:Y13"/>
    <mergeCell ref="K12:AI12"/>
    <mergeCell ref="P13:T13"/>
    <mergeCell ref="I12:I13"/>
    <mergeCell ref="J12:J13"/>
    <mergeCell ref="F13:H13"/>
    <mergeCell ref="A12:A14"/>
    <mergeCell ref="B12:B14"/>
    <mergeCell ref="C12:C14"/>
    <mergeCell ref="D12:D14"/>
    <mergeCell ref="E12:E13"/>
  </mergeCells>
  <pageMargins left="0.19685039370078741" right="0.19685039370078741" top="0.19685039370078741" bottom="0.19685039370078741" header="0.31496062992125984" footer="0.31496062992125984"/>
  <pageSetup paperSize="9" scale="3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N28"/>
  <sheetViews>
    <sheetView view="pageBreakPreview" topLeftCell="A3" zoomScale="70" zoomScaleNormal="100" zoomScaleSheetLayoutView="70" workbookViewId="0">
      <selection activeCell="A7" sqref="A7:AL7"/>
    </sheetView>
  </sheetViews>
  <sheetFormatPr defaultRowHeight="15" x14ac:dyDescent="0.25"/>
  <cols>
    <col min="1" max="1" width="19.7109375" customWidth="1"/>
    <col min="2" max="2" width="58.42578125" customWidth="1"/>
    <col min="3" max="3" width="24" customWidth="1"/>
    <col min="19" max="19" width="10.5703125" bestFit="1" customWidth="1"/>
    <col min="26" max="26" width="10" bestFit="1" customWidth="1"/>
  </cols>
  <sheetData>
    <row r="1" spans="1:40" ht="33" customHeight="1" x14ac:dyDescent="0.25">
      <c r="A1" s="6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61" t="s">
        <v>288</v>
      </c>
      <c r="AI1" s="61"/>
      <c r="AJ1" s="61"/>
      <c r="AK1" s="61"/>
      <c r="AL1" s="61"/>
      <c r="AM1" s="61"/>
      <c r="AN1" s="61"/>
    </row>
    <row r="2" spans="1:40" ht="63" customHeight="1" x14ac:dyDescent="0.25">
      <c r="A2" s="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104" t="s">
        <v>293</v>
      </c>
      <c r="AI2" s="104"/>
      <c r="AJ2" s="104"/>
      <c r="AK2" s="104"/>
      <c r="AL2" s="104"/>
      <c r="AM2" s="104"/>
      <c r="AN2" s="104"/>
    </row>
    <row r="3" spans="1:40" ht="29.25" customHeight="1" x14ac:dyDescent="0.25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66" t="s">
        <v>364</v>
      </c>
      <c r="AI3" s="66"/>
      <c r="AJ3" s="66"/>
      <c r="AK3" s="66"/>
      <c r="AL3" s="66"/>
    </row>
    <row r="4" spans="1:40" ht="18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60"/>
      <c r="AI4" s="60"/>
      <c r="AJ4" s="60"/>
      <c r="AK4" s="60"/>
      <c r="AL4" s="60"/>
    </row>
    <row r="5" spans="1:40" ht="18" x14ac:dyDescent="0.25">
      <c r="A5" s="96" t="s">
        <v>146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</row>
    <row r="6" spans="1:40" ht="18" x14ac:dyDescent="0.25">
      <c r="A6" s="55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</row>
    <row r="7" spans="1:40" ht="18" x14ac:dyDescent="0.25">
      <c r="A7" s="54" t="s">
        <v>377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</row>
    <row r="8" spans="1:40" ht="18" x14ac:dyDescent="0.25">
      <c r="A8" s="55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</row>
    <row r="9" spans="1:40" ht="18" x14ac:dyDescent="0.25">
      <c r="A9" s="133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</row>
    <row r="10" spans="1:40" ht="18" x14ac:dyDescent="0.25">
      <c r="A10" s="55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</row>
    <row r="11" spans="1:40" ht="18" x14ac:dyDescent="0.25">
      <c r="A11" s="54" t="str">
        <f>'1'!A9:AI9</f>
        <v>Общество с ограниченной ответственностью "Городская электросетевая компания"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</row>
    <row r="12" spans="1:40" x14ac:dyDescent="0.25">
      <c r="A12" s="36" t="s">
        <v>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</row>
    <row r="13" spans="1:40" x14ac:dyDescent="0.2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40" ht="16.5" customHeight="1" x14ac:dyDescent="0.25">
      <c r="A14" s="68" t="s">
        <v>2</v>
      </c>
      <c r="B14" s="68" t="s">
        <v>42</v>
      </c>
      <c r="C14" s="68" t="s">
        <v>4</v>
      </c>
      <c r="D14" s="68" t="s">
        <v>147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</row>
    <row r="15" spans="1:40" x14ac:dyDescent="0.25">
      <c r="A15" s="68"/>
      <c r="B15" s="68"/>
      <c r="C15" s="68"/>
      <c r="D15" s="68" t="s">
        <v>148</v>
      </c>
      <c r="E15" s="68"/>
      <c r="F15" s="68"/>
      <c r="G15" s="68"/>
      <c r="H15" s="68"/>
      <c r="I15" s="68"/>
      <c r="J15" s="68"/>
      <c r="K15" s="68" t="s">
        <v>149</v>
      </c>
      <c r="L15" s="68"/>
      <c r="M15" s="68"/>
      <c r="N15" s="68"/>
      <c r="O15" s="68"/>
      <c r="P15" s="68"/>
      <c r="Q15" s="68"/>
      <c r="R15" s="68" t="s">
        <v>150</v>
      </c>
      <c r="S15" s="68"/>
      <c r="T15" s="68"/>
      <c r="U15" s="68"/>
      <c r="V15" s="68"/>
      <c r="W15" s="68"/>
      <c r="X15" s="68"/>
      <c r="Y15" s="68" t="s">
        <v>151</v>
      </c>
      <c r="Z15" s="68"/>
      <c r="AA15" s="68"/>
      <c r="AB15" s="68"/>
      <c r="AC15" s="68"/>
      <c r="AD15" s="68"/>
      <c r="AE15" s="68"/>
      <c r="AF15" s="68" t="s">
        <v>152</v>
      </c>
      <c r="AG15" s="68"/>
      <c r="AH15" s="68"/>
      <c r="AI15" s="68"/>
      <c r="AJ15" s="68"/>
      <c r="AK15" s="68"/>
      <c r="AL15" s="68"/>
    </row>
    <row r="16" spans="1:40" ht="60" x14ac:dyDescent="0.25">
      <c r="A16" s="68"/>
      <c r="B16" s="68"/>
      <c r="C16" s="68"/>
      <c r="D16" s="72" t="s">
        <v>99</v>
      </c>
      <c r="E16" s="68" t="s">
        <v>100</v>
      </c>
      <c r="F16" s="68"/>
      <c r="G16" s="68"/>
      <c r="H16" s="68"/>
      <c r="I16" s="68"/>
      <c r="J16" s="68"/>
      <c r="K16" s="72" t="s">
        <v>99</v>
      </c>
      <c r="L16" s="68" t="s">
        <v>100</v>
      </c>
      <c r="M16" s="68"/>
      <c r="N16" s="68"/>
      <c r="O16" s="68"/>
      <c r="P16" s="68"/>
      <c r="Q16" s="68"/>
      <c r="R16" s="72" t="s">
        <v>99</v>
      </c>
      <c r="S16" s="68" t="s">
        <v>100</v>
      </c>
      <c r="T16" s="68"/>
      <c r="U16" s="68"/>
      <c r="V16" s="68"/>
      <c r="W16" s="68"/>
      <c r="X16" s="68"/>
      <c r="Y16" s="72" t="s">
        <v>99</v>
      </c>
      <c r="Z16" s="68" t="s">
        <v>100</v>
      </c>
      <c r="AA16" s="68"/>
      <c r="AB16" s="68"/>
      <c r="AC16" s="68"/>
      <c r="AD16" s="68"/>
      <c r="AE16" s="68"/>
      <c r="AF16" s="72" t="s">
        <v>99</v>
      </c>
      <c r="AG16" s="68" t="s">
        <v>100</v>
      </c>
      <c r="AH16" s="68"/>
      <c r="AI16" s="68"/>
      <c r="AJ16" s="68"/>
      <c r="AK16" s="68"/>
      <c r="AL16" s="68"/>
    </row>
    <row r="17" spans="1:38" ht="60" x14ac:dyDescent="0.25">
      <c r="A17" s="68"/>
      <c r="B17" s="68"/>
      <c r="C17" s="68"/>
      <c r="D17" s="72" t="s">
        <v>101</v>
      </c>
      <c r="E17" s="72" t="s">
        <v>101</v>
      </c>
      <c r="F17" s="113" t="s">
        <v>153</v>
      </c>
      <c r="G17" s="113" t="s">
        <v>154</v>
      </c>
      <c r="H17" s="113" t="s">
        <v>155</v>
      </c>
      <c r="I17" s="113" t="s">
        <v>156</v>
      </c>
      <c r="J17" s="113" t="s">
        <v>157</v>
      </c>
      <c r="K17" s="72" t="s">
        <v>101</v>
      </c>
      <c r="L17" s="72" t="s">
        <v>101</v>
      </c>
      <c r="M17" s="113" t="s">
        <v>153</v>
      </c>
      <c r="N17" s="113" t="s">
        <v>154</v>
      </c>
      <c r="O17" s="113" t="s">
        <v>155</v>
      </c>
      <c r="P17" s="113" t="s">
        <v>156</v>
      </c>
      <c r="Q17" s="113" t="s">
        <v>157</v>
      </c>
      <c r="R17" s="72" t="s">
        <v>101</v>
      </c>
      <c r="S17" s="72" t="s">
        <v>101</v>
      </c>
      <c r="T17" s="113" t="s">
        <v>153</v>
      </c>
      <c r="U17" s="113" t="s">
        <v>154</v>
      </c>
      <c r="V17" s="113" t="s">
        <v>155</v>
      </c>
      <c r="W17" s="113" t="s">
        <v>156</v>
      </c>
      <c r="X17" s="113" t="s">
        <v>157</v>
      </c>
      <c r="Y17" s="72" t="s">
        <v>101</v>
      </c>
      <c r="Z17" s="72" t="s">
        <v>101</v>
      </c>
      <c r="AA17" s="113" t="s">
        <v>153</v>
      </c>
      <c r="AB17" s="113" t="s">
        <v>154</v>
      </c>
      <c r="AC17" s="113" t="s">
        <v>155</v>
      </c>
      <c r="AD17" s="113" t="s">
        <v>156</v>
      </c>
      <c r="AE17" s="113" t="s">
        <v>157</v>
      </c>
      <c r="AF17" s="72" t="s">
        <v>101</v>
      </c>
      <c r="AG17" s="72" t="s">
        <v>101</v>
      </c>
      <c r="AH17" s="113" t="s">
        <v>153</v>
      </c>
      <c r="AI17" s="113" t="s">
        <v>154</v>
      </c>
      <c r="AJ17" s="113" t="s">
        <v>155</v>
      </c>
      <c r="AK17" s="113" t="s">
        <v>156</v>
      </c>
      <c r="AL17" s="134" t="s">
        <v>157</v>
      </c>
    </row>
    <row r="18" spans="1:38" x14ac:dyDescent="0.25">
      <c r="A18" s="72">
        <v>1</v>
      </c>
      <c r="B18" s="72">
        <v>2</v>
      </c>
      <c r="C18" s="72">
        <v>3</v>
      </c>
      <c r="D18" s="110" t="s">
        <v>162</v>
      </c>
      <c r="E18" s="110" t="s">
        <v>161</v>
      </c>
      <c r="F18" s="110" t="s">
        <v>163</v>
      </c>
      <c r="G18" s="110" t="s">
        <v>164</v>
      </c>
      <c r="H18" s="110" t="s">
        <v>165</v>
      </c>
      <c r="I18" s="110" t="s">
        <v>166</v>
      </c>
      <c r="J18" s="110" t="s">
        <v>167</v>
      </c>
      <c r="K18" s="110" t="s">
        <v>168</v>
      </c>
      <c r="L18" s="110" t="s">
        <v>169</v>
      </c>
      <c r="M18" s="110" t="s">
        <v>170</v>
      </c>
      <c r="N18" s="110" t="s">
        <v>171</v>
      </c>
      <c r="O18" s="110" t="s">
        <v>172</v>
      </c>
      <c r="P18" s="110" t="s">
        <v>173</v>
      </c>
      <c r="Q18" s="110" t="s">
        <v>174</v>
      </c>
      <c r="R18" s="110" t="s">
        <v>175</v>
      </c>
      <c r="S18" s="110" t="s">
        <v>176</v>
      </c>
      <c r="T18" s="110" t="s">
        <v>177</v>
      </c>
      <c r="U18" s="110" t="s">
        <v>178</v>
      </c>
      <c r="V18" s="110" t="s">
        <v>179</v>
      </c>
      <c r="W18" s="110" t="s">
        <v>180</v>
      </c>
      <c r="X18" s="110" t="s">
        <v>181</v>
      </c>
      <c r="Y18" s="110" t="s">
        <v>182</v>
      </c>
      <c r="Z18" s="110" t="s">
        <v>183</v>
      </c>
      <c r="AA18" s="110" t="s">
        <v>184</v>
      </c>
      <c r="AB18" s="110" t="s">
        <v>185</v>
      </c>
      <c r="AC18" s="110" t="s">
        <v>186</v>
      </c>
      <c r="AD18" s="110" t="s">
        <v>187</v>
      </c>
      <c r="AE18" s="110" t="s">
        <v>188</v>
      </c>
      <c r="AF18" s="72">
        <v>5</v>
      </c>
      <c r="AG18" s="72">
        <v>6</v>
      </c>
      <c r="AH18" s="72">
        <v>7</v>
      </c>
      <c r="AI18" s="72">
        <v>8</v>
      </c>
      <c r="AJ18" s="72">
        <v>9</v>
      </c>
      <c r="AK18" s="72">
        <v>10</v>
      </c>
      <c r="AL18" s="72">
        <v>11</v>
      </c>
    </row>
    <row r="19" spans="1:38" ht="21" customHeight="1" x14ac:dyDescent="0.25">
      <c r="A19" s="100" t="str">
        <f>'4'!A18</f>
        <v>Всего, в т.ч.</v>
      </c>
      <c r="B19" s="100" t="str">
        <f>'4'!B18</f>
        <v>-</v>
      </c>
      <c r="C19" s="100" t="str">
        <f>'4'!C18</f>
        <v>-</v>
      </c>
      <c r="D19" s="98">
        <f>SUM(D20:D23)</f>
        <v>0</v>
      </c>
      <c r="E19" s="98">
        <f t="shared" ref="E19:AL19" si="0">SUM(E20:E23)</f>
        <v>0</v>
      </c>
      <c r="F19" s="98">
        <f t="shared" si="0"/>
        <v>0</v>
      </c>
      <c r="G19" s="98">
        <f t="shared" si="0"/>
        <v>0</v>
      </c>
      <c r="H19" s="98">
        <f t="shared" si="0"/>
        <v>0</v>
      </c>
      <c r="I19" s="98">
        <f t="shared" si="0"/>
        <v>0</v>
      </c>
      <c r="J19" s="98">
        <f t="shared" si="0"/>
        <v>0</v>
      </c>
      <c r="K19" s="98">
        <f t="shared" si="0"/>
        <v>0</v>
      </c>
      <c r="L19" s="98">
        <f t="shared" si="0"/>
        <v>0</v>
      </c>
      <c r="M19" s="98">
        <f t="shared" si="0"/>
        <v>0</v>
      </c>
      <c r="N19" s="98">
        <f t="shared" si="0"/>
        <v>0</v>
      </c>
      <c r="O19" s="98">
        <f t="shared" si="0"/>
        <v>0</v>
      </c>
      <c r="P19" s="98">
        <f t="shared" si="0"/>
        <v>0</v>
      </c>
      <c r="Q19" s="98">
        <f t="shared" si="0"/>
        <v>0</v>
      </c>
      <c r="R19" s="98">
        <f t="shared" si="0"/>
        <v>0</v>
      </c>
      <c r="S19" s="116">
        <f t="shared" si="0"/>
        <v>2.8551819986586664</v>
      </c>
      <c r="T19" s="98">
        <f t="shared" si="0"/>
        <v>0.5</v>
      </c>
      <c r="U19" s="98">
        <f t="shared" si="0"/>
        <v>0</v>
      </c>
      <c r="V19" s="98">
        <f t="shared" si="0"/>
        <v>0</v>
      </c>
      <c r="W19" s="98">
        <f t="shared" si="0"/>
        <v>0</v>
      </c>
      <c r="X19" s="98">
        <f t="shared" si="0"/>
        <v>47</v>
      </c>
      <c r="Y19" s="98">
        <f t="shared" si="0"/>
        <v>0</v>
      </c>
      <c r="Z19" s="116">
        <f t="shared" si="0"/>
        <v>2.6768101919520002</v>
      </c>
      <c r="AA19" s="98">
        <f t="shared" si="0"/>
        <v>0</v>
      </c>
      <c r="AB19" s="98">
        <f t="shared" si="0"/>
        <v>0</v>
      </c>
      <c r="AC19" s="98">
        <f t="shared" si="0"/>
        <v>0.96</v>
      </c>
      <c r="AD19" s="98">
        <f t="shared" si="0"/>
        <v>0</v>
      </c>
      <c r="AE19" s="98">
        <f t="shared" si="0"/>
        <v>0</v>
      </c>
      <c r="AF19" s="98">
        <f t="shared" si="0"/>
        <v>0</v>
      </c>
      <c r="AG19" s="116">
        <f t="shared" si="0"/>
        <v>5.5319921906106666</v>
      </c>
      <c r="AH19" s="98">
        <f t="shared" si="0"/>
        <v>0.5</v>
      </c>
      <c r="AI19" s="98">
        <f t="shared" si="0"/>
        <v>0</v>
      </c>
      <c r="AJ19" s="98">
        <f t="shared" si="0"/>
        <v>0.96</v>
      </c>
      <c r="AK19" s="98">
        <f t="shared" si="0"/>
        <v>0</v>
      </c>
      <c r="AL19" s="98">
        <f t="shared" si="0"/>
        <v>47</v>
      </c>
    </row>
    <row r="20" spans="1:38" ht="73.5" customHeight="1" x14ac:dyDescent="0.25">
      <c r="A20" s="100" t="str">
        <f>'1'!A20</f>
        <v>1.2.1.1</v>
      </c>
      <c r="B20" s="119" t="str">
        <f>'1'!B20</f>
        <v xml:space="preserve">Реконструкция трансформаторной подстанции 1х315 кВА, 1*160 кВА с заменой силового трансформатора ЗТП-Котельная п. Сосновка, Вологодский район </v>
      </c>
      <c r="C20" s="100" t="str">
        <f>'1'!C20</f>
        <v>L_TP_1.2.1.1_09</v>
      </c>
      <c r="D20" s="98" t="s">
        <v>95</v>
      </c>
      <c r="E20" s="98" t="s">
        <v>95</v>
      </c>
      <c r="F20" s="98" t="s">
        <v>95</v>
      </c>
      <c r="G20" s="98" t="s">
        <v>95</v>
      </c>
      <c r="H20" s="98" t="s">
        <v>95</v>
      </c>
      <c r="I20" s="98" t="s">
        <v>95</v>
      </c>
      <c r="J20" s="98" t="s">
        <v>95</v>
      </c>
      <c r="K20" s="98" t="s">
        <v>95</v>
      </c>
      <c r="L20" s="98" t="s">
        <v>95</v>
      </c>
      <c r="M20" s="98" t="s">
        <v>95</v>
      </c>
      <c r="N20" s="98" t="s">
        <v>95</v>
      </c>
      <c r="O20" s="98" t="s">
        <v>95</v>
      </c>
      <c r="P20" s="98" t="s">
        <v>95</v>
      </c>
      <c r="Q20" s="98" t="s">
        <v>95</v>
      </c>
      <c r="R20" s="98" t="s">
        <v>95</v>
      </c>
      <c r="S20" s="116">
        <v>0.68267747932800005</v>
      </c>
      <c r="T20" s="98">
        <v>0.5</v>
      </c>
      <c r="U20" s="98" t="s">
        <v>95</v>
      </c>
      <c r="V20" s="98" t="s">
        <v>95</v>
      </c>
      <c r="W20" s="98" t="s">
        <v>95</v>
      </c>
      <c r="X20" s="98" t="s">
        <v>95</v>
      </c>
      <c r="Y20" s="98" t="s">
        <v>95</v>
      </c>
      <c r="Z20" s="116" t="s">
        <v>95</v>
      </c>
      <c r="AA20" s="98" t="s">
        <v>95</v>
      </c>
      <c r="AB20" s="98" t="s">
        <v>95</v>
      </c>
      <c r="AC20" s="98" t="s">
        <v>95</v>
      </c>
      <c r="AD20" s="98" t="s">
        <v>95</v>
      </c>
      <c r="AE20" s="98" t="s">
        <v>95</v>
      </c>
      <c r="AF20" s="98" t="s">
        <v>95</v>
      </c>
      <c r="AG20" s="116">
        <f>S20</f>
        <v>0.68267747932800005</v>
      </c>
      <c r="AH20" s="98">
        <f t="shared" ref="AH20" si="1">T20</f>
        <v>0.5</v>
      </c>
      <c r="AI20" s="98" t="s">
        <v>95</v>
      </c>
      <c r="AJ20" s="98" t="s">
        <v>95</v>
      </c>
      <c r="AK20" s="98" t="s">
        <v>95</v>
      </c>
      <c r="AL20" s="98" t="s">
        <v>95</v>
      </c>
    </row>
    <row r="21" spans="1:38" ht="61.5" customHeight="1" x14ac:dyDescent="0.25">
      <c r="A21" s="100" t="str">
        <f>'1'!A34</f>
        <v>1.2.1.1</v>
      </c>
      <c r="B21" s="119" t="str">
        <f>'1'!B34</f>
        <v xml:space="preserve">Реконструкция РП-0,4 кВ, замена КР0,4 кВ жилых домов в кол-ве 23 шт. п. Ермаково, Вологодский район </v>
      </c>
      <c r="C21" s="100" t="str">
        <f>'1'!C34</f>
        <v>L_TP_1.2.1.1_29</v>
      </c>
      <c r="D21" s="98" t="s">
        <v>95</v>
      </c>
      <c r="E21" s="98" t="s">
        <v>95</v>
      </c>
      <c r="F21" s="98" t="s">
        <v>95</v>
      </c>
      <c r="G21" s="98" t="s">
        <v>95</v>
      </c>
      <c r="H21" s="98" t="s">
        <v>95</v>
      </c>
      <c r="I21" s="98" t="s">
        <v>95</v>
      </c>
      <c r="J21" s="98" t="s">
        <v>95</v>
      </c>
      <c r="K21" s="98" t="s">
        <v>95</v>
      </c>
      <c r="L21" s="98" t="s">
        <v>95</v>
      </c>
      <c r="M21" s="98" t="s">
        <v>95</v>
      </c>
      <c r="N21" s="98" t="s">
        <v>95</v>
      </c>
      <c r="O21" s="98" t="s">
        <v>95</v>
      </c>
      <c r="P21" s="98" t="s">
        <v>95</v>
      </c>
      <c r="Q21" s="98" t="s">
        <v>95</v>
      </c>
      <c r="R21" s="98" t="s">
        <v>95</v>
      </c>
      <c r="S21" s="116">
        <v>1.7158378526639999</v>
      </c>
      <c r="T21" s="98" t="s">
        <v>95</v>
      </c>
      <c r="U21" s="98" t="s">
        <v>95</v>
      </c>
      <c r="V21" s="98" t="s">
        <v>95</v>
      </c>
      <c r="W21" s="98" t="s">
        <v>95</v>
      </c>
      <c r="X21" s="98">
        <v>23</v>
      </c>
      <c r="Y21" s="98" t="s">
        <v>95</v>
      </c>
      <c r="Z21" s="116" t="s">
        <v>95</v>
      </c>
      <c r="AA21" s="98" t="s">
        <v>95</v>
      </c>
      <c r="AB21" s="98" t="s">
        <v>95</v>
      </c>
      <c r="AC21" s="98" t="s">
        <v>95</v>
      </c>
      <c r="AD21" s="98" t="s">
        <v>95</v>
      </c>
      <c r="AE21" s="98" t="s">
        <v>95</v>
      </c>
      <c r="AF21" s="98" t="s">
        <v>95</v>
      </c>
      <c r="AG21" s="116">
        <f>S21</f>
        <v>1.7158378526639999</v>
      </c>
      <c r="AH21" s="98" t="s">
        <v>95</v>
      </c>
      <c r="AI21" s="98" t="s">
        <v>95</v>
      </c>
      <c r="AJ21" s="98" t="s">
        <v>95</v>
      </c>
      <c r="AK21" s="98" t="s">
        <v>95</v>
      </c>
      <c r="AL21" s="98">
        <f>X21</f>
        <v>23</v>
      </c>
    </row>
    <row r="22" spans="1:38" ht="69" customHeight="1" x14ac:dyDescent="0.25">
      <c r="A22" s="100" t="str">
        <f>'1'!A35</f>
        <v>1.2.3.1</v>
      </c>
      <c r="B22" s="119" t="str">
        <f>'1'!B35</f>
        <v>Реализация мероприятий по интеллектуальному учету электричекой энергии</v>
      </c>
      <c r="C22" s="100" t="str">
        <f>'1'!C35</f>
        <v>L_ISUE_1.2.3.1_02</v>
      </c>
      <c r="D22" s="98" t="s">
        <v>95</v>
      </c>
      <c r="E22" s="98">
        <v>0</v>
      </c>
      <c r="F22" s="98" t="s">
        <v>95</v>
      </c>
      <c r="G22" s="98" t="s">
        <v>95</v>
      </c>
      <c r="H22" s="98" t="s">
        <v>95</v>
      </c>
      <c r="I22" s="98" t="s">
        <v>95</v>
      </c>
      <c r="J22" s="98">
        <v>0</v>
      </c>
      <c r="K22" s="98" t="s">
        <v>95</v>
      </c>
      <c r="L22" s="98">
        <v>0</v>
      </c>
      <c r="M22" s="98" t="s">
        <v>95</v>
      </c>
      <c r="N22" s="98" t="s">
        <v>95</v>
      </c>
      <c r="O22" s="98" t="s">
        <v>95</v>
      </c>
      <c r="P22" s="98" t="s">
        <v>95</v>
      </c>
      <c r="Q22" s="98">
        <v>0</v>
      </c>
      <c r="R22" s="98" t="s">
        <v>95</v>
      </c>
      <c r="S22" s="116">
        <f>0.548/1.2</f>
        <v>0.45666666666666672</v>
      </c>
      <c r="T22" s="98" t="s">
        <v>95</v>
      </c>
      <c r="U22" s="98" t="s">
        <v>95</v>
      </c>
      <c r="V22" s="98" t="s">
        <v>95</v>
      </c>
      <c r="W22" s="98" t="s">
        <v>95</v>
      </c>
      <c r="X22" s="98">
        <v>24</v>
      </c>
      <c r="Y22" s="98" t="s">
        <v>95</v>
      </c>
      <c r="Z22" s="116"/>
      <c r="AA22" s="98" t="s">
        <v>95</v>
      </c>
      <c r="AB22" s="98" t="s">
        <v>95</v>
      </c>
      <c r="AC22" s="98" t="s">
        <v>95</v>
      </c>
      <c r="AD22" s="98" t="s">
        <v>95</v>
      </c>
      <c r="AE22" s="98"/>
      <c r="AF22" s="98" t="s">
        <v>95</v>
      </c>
      <c r="AG22" s="116">
        <f>E22+L22+S22+Z22</f>
        <v>0.45666666666666672</v>
      </c>
      <c r="AH22" s="98" t="s">
        <v>95</v>
      </c>
      <c r="AI22" s="98" t="s">
        <v>95</v>
      </c>
      <c r="AJ22" s="98" t="s">
        <v>95</v>
      </c>
      <c r="AK22" s="98" t="s">
        <v>95</v>
      </c>
      <c r="AL22" s="98">
        <f>J22+Q22+X22+AE22</f>
        <v>24</v>
      </c>
    </row>
    <row r="23" spans="1:38" ht="62.25" customHeight="1" x14ac:dyDescent="0.25">
      <c r="A23" s="100" t="str">
        <f>'1'!A36</f>
        <v>1.4.1</v>
      </c>
      <c r="B23" s="119" t="str">
        <f>'1'!B36</f>
        <v>Новое строительство КЛЭП-0,4 кВ ТП-поселок-Дома№6,7,8,2,1,9,11,13,10,5,5А п. Можайское, Вологодский район</v>
      </c>
      <c r="C23" s="100" t="str">
        <f>'1'!C36</f>
        <v>L_KL_1.4.1_24</v>
      </c>
      <c r="D23" s="98" t="s">
        <v>95</v>
      </c>
      <c r="E23" s="98" t="s">
        <v>95</v>
      </c>
      <c r="F23" s="98" t="s">
        <v>95</v>
      </c>
      <c r="G23" s="98" t="s">
        <v>95</v>
      </c>
      <c r="H23" s="98" t="s">
        <v>95</v>
      </c>
      <c r="I23" s="98" t="s">
        <v>95</v>
      </c>
      <c r="J23" s="98" t="s">
        <v>95</v>
      </c>
      <c r="K23" s="98" t="s">
        <v>95</v>
      </c>
      <c r="L23" s="98" t="s">
        <v>95</v>
      </c>
      <c r="M23" s="98" t="s">
        <v>95</v>
      </c>
      <c r="N23" s="98" t="s">
        <v>95</v>
      </c>
      <c r="O23" s="98" t="s">
        <v>95</v>
      </c>
      <c r="P23" s="98" t="s">
        <v>95</v>
      </c>
      <c r="Q23" s="98" t="s">
        <v>95</v>
      </c>
      <c r="R23" s="98" t="s">
        <v>95</v>
      </c>
      <c r="S23" s="116" t="s">
        <v>95</v>
      </c>
      <c r="T23" s="98" t="s">
        <v>95</v>
      </c>
      <c r="U23" s="98" t="s">
        <v>95</v>
      </c>
      <c r="V23" s="98" t="s">
        <v>95</v>
      </c>
      <c r="W23" s="98" t="s">
        <v>95</v>
      </c>
      <c r="X23" s="98" t="s">
        <v>95</v>
      </c>
      <c r="Y23" s="98" t="s">
        <v>95</v>
      </c>
      <c r="Z23" s="116">
        <v>2.6768101919520002</v>
      </c>
      <c r="AA23" s="98" t="s">
        <v>95</v>
      </c>
      <c r="AB23" s="98" t="s">
        <v>95</v>
      </c>
      <c r="AC23" s="98">
        <v>0.96</v>
      </c>
      <c r="AD23" s="98" t="s">
        <v>95</v>
      </c>
      <c r="AE23" s="98" t="s">
        <v>95</v>
      </c>
      <c r="AF23" s="98"/>
      <c r="AG23" s="116">
        <f>Z23</f>
        <v>2.6768101919520002</v>
      </c>
      <c r="AH23" s="98"/>
      <c r="AI23" s="98"/>
      <c r="AJ23" s="98">
        <f>AC23</f>
        <v>0.96</v>
      </c>
      <c r="AK23" s="98"/>
      <c r="AL23" s="98"/>
    </row>
    <row r="24" spans="1:38" ht="18" x14ac:dyDescent="0.25">
      <c r="A24" s="55" t="s">
        <v>21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</row>
    <row r="25" spans="1:38" ht="18" x14ac:dyDescent="0.25">
      <c r="A25" s="55" t="s">
        <v>158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</row>
    <row r="26" spans="1:38" ht="20.25" customHeight="1" x14ac:dyDescent="0.25">
      <c r="A26" s="55" t="s">
        <v>159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</row>
    <row r="27" spans="1:38" ht="25.5" customHeight="1" x14ac:dyDescent="0.25">
      <c r="A27" s="103" t="s">
        <v>160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</row>
    <row r="28" spans="1:38" x14ac:dyDescent="0.25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</row>
  </sheetData>
  <autoFilter ref="A18:AL18"/>
  <mergeCells count="21">
    <mergeCell ref="A27:AL28"/>
    <mergeCell ref="A12:AL12"/>
    <mergeCell ref="A14:A17"/>
    <mergeCell ref="B14:B17"/>
    <mergeCell ref="C14:C17"/>
    <mergeCell ref="D14:AL14"/>
    <mergeCell ref="D15:J15"/>
    <mergeCell ref="K15:Q15"/>
    <mergeCell ref="R15:X15"/>
    <mergeCell ref="Y15:AE15"/>
    <mergeCell ref="AF15:AL15"/>
    <mergeCell ref="E16:J16"/>
    <mergeCell ref="L16:Q16"/>
    <mergeCell ref="S16:X16"/>
    <mergeCell ref="Z16:AE16"/>
    <mergeCell ref="AG16:AL16"/>
    <mergeCell ref="A11:AL11"/>
    <mergeCell ref="A5:AL5"/>
    <mergeCell ref="A7:AL7"/>
    <mergeCell ref="AH1:AN1"/>
    <mergeCell ref="AH2:AN2"/>
  </mergeCells>
  <pageMargins left="0.19685039370078741" right="0.19685039370078741" top="0.74803149606299213" bottom="0.74803149606299213" header="0.31496062992125984" footer="0.31496062992125984"/>
  <pageSetup paperSize="9" scale="3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N29"/>
  <sheetViews>
    <sheetView view="pageBreakPreview" zoomScale="85" zoomScaleNormal="100" zoomScaleSheetLayoutView="85" workbookViewId="0">
      <selection activeCell="A28" sqref="A28:AL29"/>
    </sheetView>
  </sheetViews>
  <sheetFormatPr defaultRowHeight="15" x14ac:dyDescent="0.25"/>
  <cols>
    <col min="1" max="1" width="15.42578125" customWidth="1"/>
    <col min="2" max="2" width="53" customWidth="1"/>
    <col min="3" max="3" width="26.85546875" customWidth="1"/>
    <col min="19" max="19" width="10.5703125" bestFit="1" customWidth="1"/>
    <col min="26" max="26" width="10" bestFit="1" customWidth="1"/>
  </cols>
  <sheetData>
    <row r="1" spans="1:40" ht="18" x14ac:dyDescent="0.25">
      <c r="A1" s="6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61" t="s">
        <v>288</v>
      </c>
      <c r="AI1" s="61"/>
      <c r="AJ1" s="61"/>
      <c r="AK1" s="61"/>
      <c r="AL1" s="61"/>
      <c r="AM1" s="61"/>
      <c r="AN1" s="61"/>
    </row>
    <row r="2" spans="1:40" ht="70.5" customHeight="1" x14ac:dyDescent="0.25">
      <c r="A2" s="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104" t="s">
        <v>293</v>
      </c>
      <c r="AI2" s="104"/>
      <c r="AJ2" s="104"/>
      <c r="AK2" s="104"/>
      <c r="AL2" s="104"/>
      <c r="AM2" s="104"/>
      <c r="AN2" s="104"/>
    </row>
    <row r="3" spans="1:40" ht="24.75" customHeight="1" x14ac:dyDescent="0.25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66" t="s">
        <v>364</v>
      </c>
      <c r="AI3" s="66"/>
      <c r="AJ3" s="66"/>
      <c r="AK3" s="66"/>
      <c r="AL3" s="66"/>
    </row>
    <row r="4" spans="1:40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40" ht="18" x14ac:dyDescent="0.25">
      <c r="A5" s="96" t="s">
        <v>146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</row>
    <row r="6" spans="1:40" ht="18" x14ac:dyDescent="0.25">
      <c r="A6" s="55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</row>
    <row r="7" spans="1:40" ht="18" x14ac:dyDescent="0.25">
      <c r="A7" s="54" t="s">
        <v>378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</row>
    <row r="8" spans="1:40" ht="18" x14ac:dyDescent="0.25">
      <c r="A8" s="55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</row>
    <row r="9" spans="1:40" ht="18" x14ac:dyDescent="0.25">
      <c r="A9" s="133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</row>
    <row r="10" spans="1:40" ht="18" x14ac:dyDescent="0.25">
      <c r="A10" s="55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</row>
    <row r="11" spans="1:40" ht="18" x14ac:dyDescent="0.25">
      <c r="A11" s="54" t="str">
        <f>'1'!A9:AI9</f>
        <v>Общество с ограниченной ответственностью "Городская электросетевая компания"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</row>
    <row r="12" spans="1:40" x14ac:dyDescent="0.25">
      <c r="A12" s="36" t="s">
        <v>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</row>
    <row r="13" spans="1:40" x14ac:dyDescent="0.2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40" ht="16.5" customHeight="1" x14ac:dyDescent="0.25">
      <c r="A14" s="68" t="s">
        <v>2</v>
      </c>
      <c r="B14" s="68" t="s">
        <v>42</v>
      </c>
      <c r="C14" s="68" t="s">
        <v>4</v>
      </c>
      <c r="D14" s="68" t="s">
        <v>147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</row>
    <row r="15" spans="1:40" x14ac:dyDescent="0.25">
      <c r="A15" s="68"/>
      <c r="B15" s="68"/>
      <c r="C15" s="68"/>
      <c r="D15" s="68" t="s">
        <v>148</v>
      </c>
      <c r="E15" s="68"/>
      <c r="F15" s="68"/>
      <c r="G15" s="68"/>
      <c r="H15" s="68"/>
      <c r="I15" s="68"/>
      <c r="J15" s="68"/>
      <c r="K15" s="68" t="s">
        <v>149</v>
      </c>
      <c r="L15" s="68"/>
      <c r="M15" s="68"/>
      <c r="N15" s="68"/>
      <c r="O15" s="68"/>
      <c r="P15" s="68"/>
      <c r="Q15" s="68"/>
      <c r="R15" s="68" t="s">
        <v>150</v>
      </c>
      <c r="S15" s="68"/>
      <c r="T15" s="68"/>
      <c r="U15" s="68"/>
      <c r="V15" s="68"/>
      <c r="W15" s="68"/>
      <c r="X15" s="68"/>
      <c r="Y15" s="68" t="s">
        <v>151</v>
      </c>
      <c r="Z15" s="68"/>
      <c r="AA15" s="68"/>
      <c r="AB15" s="68"/>
      <c r="AC15" s="68"/>
      <c r="AD15" s="68"/>
      <c r="AE15" s="68"/>
      <c r="AF15" s="68" t="s">
        <v>152</v>
      </c>
      <c r="AG15" s="68"/>
      <c r="AH15" s="68"/>
      <c r="AI15" s="68"/>
      <c r="AJ15" s="68"/>
      <c r="AK15" s="68"/>
      <c r="AL15" s="68"/>
    </row>
    <row r="16" spans="1:40" ht="60" x14ac:dyDescent="0.25">
      <c r="A16" s="68"/>
      <c r="B16" s="68"/>
      <c r="C16" s="68"/>
      <c r="D16" s="72" t="s">
        <v>99</v>
      </c>
      <c r="E16" s="68" t="s">
        <v>100</v>
      </c>
      <c r="F16" s="68"/>
      <c r="G16" s="68"/>
      <c r="H16" s="68"/>
      <c r="I16" s="68"/>
      <c r="J16" s="68"/>
      <c r="K16" s="72" t="s">
        <v>99</v>
      </c>
      <c r="L16" s="68" t="s">
        <v>100</v>
      </c>
      <c r="M16" s="68"/>
      <c r="N16" s="68"/>
      <c r="O16" s="68"/>
      <c r="P16" s="68"/>
      <c r="Q16" s="68"/>
      <c r="R16" s="72" t="s">
        <v>99</v>
      </c>
      <c r="S16" s="68" t="s">
        <v>100</v>
      </c>
      <c r="T16" s="68"/>
      <c r="U16" s="68"/>
      <c r="V16" s="68"/>
      <c r="W16" s="68"/>
      <c r="X16" s="68"/>
      <c r="Y16" s="72" t="s">
        <v>99</v>
      </c>
      <c r="Z16" s="68" t="s">
        <v>100</v>
      </c>
      <c r="AA16" s="68"/>
      <c r="AB16" s="68"/>
      <c r="AC16" s="68"/>
      <c r="AD16" s="68"/>
      <c r="AE16" s="68"/>
      <c r="AF16" s="72" t="s">
        <v>99</v>
      </c>
      <c r="AG16" s="68" t="s">
        <v>100</v>
      </c>
      <c r="AH16" s="68"/>
      <c r="AI16" s="68"/>
      <c r="AJ16" s="68"/>
      <c r="AK16" s="68"/>
      <c r="AL16" s="68"/>
    </row>
    <row r="17" spans="1:38" ht="60" x14ac:dyDescent="0.25">
      <c r="A17" s="68"/>
      <c r="B17" s="68"/>
      <c r="C17" s="68"/>
      <c r="D17" s="72" t="s">
        <v>101</v>
      </c>
      <c r="E17" s="72" t="s">
        <v>101</v>
      </c>
      <c r="F17" s="113" t="s">
        <v>153</v>
      </c>
      <c r="G17" s="113" t="s">
        <v>154</v>
      </c>
      <c r="H17" s="113" t="s">
        <v>155</v>
      </c>
      <c r="I17" s="113" t="s">
        <v>156</v>
      </c>
      <c r="J17" s="113" t="s">
        <v>157</v>
      </c>
      <c r="K17" s="72" t="s">
        <v>101</v>
      </c>
      <c r="L17" s="72" t="s">
        <v>101</v>
      </c>
      <c r="M17" s="113" t="s">
        <v>153</v>
      </c>
      <c r="N17" s="113" t="s">
        <v>154</v>
      </c>
      <c r="O17" s="113" t="s">
        <v>155</v>
      </c>
      <c r="P17" s="113" t="s">
        <v>156</v>
      </c>
      <c r="Q17" s="113" t="s">
        <v>157</v>
      </c>
      <c r="R17" s="72" t="s">
        <v>101</v>
      </c>
      <c r="S17" s="72" t="s">
        <v>101</v>
      </c>
      <c r="T17" s="113" t="s">
        <v>153</v>
      </c>
      <c r="U17" s="113" t="s">
        <v>154</v>
      </c>
      <c r="V17" s="113" t="s">
        <v>155</v>
      </c>
      <c r="W17" s="113" t="s">
        <v>156</v>
      </c>
      <c r="X17" s="113" t="s">
        <v>157</v>
      </c>
      <c r="Y17" s="72" t="s">
        <v>101</v>
      </c>
      <c r="Z17" s="72" t="s">
        <v>101</v>
      </c>
      <c r="AA17" s="113" t="s">
        <v>153</v>
      </c>
      <c r="AB17" s="113" t="s">
        <v>154</v>
      </c>
      <c r="AC17" s="113" t="s">
        <v>155</v>
      </c>
      <c r="AD17" s="113" t="s">
        <v>156</v>
      </c>
      <c r="AE17" s="113" t="s">
        <v>157</v>
      </c>
      <c r="AF17" s="72" t="s">
        <v>101</v>
      </c>
      <c r="AG17" s="72" t="s">
        <v>101</v>
      </c>
      <c r="AH17" s="113" t="s">
        <v>153</v>
      </c>
      <c r="AI17" s="113" t="s">
        <v>154</v>
      </c>
      <c r="AJ17" s="113" t="s">
        <v>155</v>
      </c>
      <c r="AK17" s="113" t="s">
        <v>156</v>
      </c>
      <c r="AL17" s="134" t="s">
        <v>157</v>
      </c>
    </row>
    <row r="18" spans="1:38" x14ac:dyDescent="0.25">
      <c r="A18" s="72">
        <v>1</v>
      </c>
      <c r="B18" s="72">
        <v>2</v>
      </c>
      <c r="C18" s="72">
        <v>3</v>
      </c>
      <c r="D18" s="110" t="s">
        <v>162</v>
      </c>
      <c r="E18" s="110" t="s">
        <v>161</v>
      </c>
      <c r="F18" s="110" t="s">
        <v>163</v>
      </c>
      <c r="G18" s="110" t="s">
        <v>164</v>
      </c>
      <c r="H18" s="110" t="s">
        <v>165</v>
      </c>
      <c r="I18" s="110" t="s">
        <v>166</v>
      </c>
      <c r="J18" s="110" t="s">
        <v>167</v>
      </c>
      <c r="K18" s="110" t="s">
        <v>168</v>
      </c>
      <c r="L18" s="110" t="s">
        <v>169</v>
      </c>
      <c r="M18" s="110" t="s">
        <v>170</v>
      </c>
      <c r="N18" s="110" t="s">
        <v>171</v>
      </c>
      <c r="O18" s="110" t="s">
        <v>172</v>
      </c>
      <c r="P18" s="110" t="s">
        <v>173</v>
      </c>
      <c r="Q18" s="110" t="s">
        <v>174</v>
      </c>
      <c r="R18" s="110" t="s">
        <v>175</v>
      </c>
      <c r="S18" s="110" t="s">
        <v>176</v>
      </c>
      <c r="T18" s="110" t="s">
        <v>177</v>
      </c>
      <c r="U18" s="110" t="s">
        <v>178</v>
      </c>
      <c r="V18" s="110" t="s">
        <v>179</v>
      </c>
      <c r="W18" s="110" t="s">
        <v>180</v>
      </c>
      <c r="X18" s="110" t="s">
        <v>181</v>
      </c>
      <c r="Y18" s="110" t="s">
        <v>182</v>
      </c>
      <c r="Z18" s="110" t="s">
        <v>183</v>
      </c>
      <c r="AA18" s="110" t="s">
        <v>184</v>
      </c>
      <c r="AB18" s="110" t="s">
        <v>185</v>
      </c>
      <c r="AC18" s="110" t="s">
        <v>186</v>
      </c>
      <c r="AD18" s="110" t="s">
        <v>187</v>
      </c>
      <c r="AE18" s="110" t="s">
        <v>188</v>
      </c>
      <c r="AF18" s="72">
        <v>5</v>
      </c>
      <c r="AG18" s="72">
        <v>6</v>
      </c>
      <c r="AH18" s="72">
        <v>7</v>
      </c>
      <c r="AI18" s="72">
        <v>8</v>
      </c>
      <c r="AJ18" s="72">
        <v>9</v>
      </c>
      <c r="AK18" s="72">
        <v>10</v>
      </c>
      <c r="AL18" s="72">
        <v>11</v>
      </c>
    </row>
    <row r="19" spans="1:38" ht="34.5" customHeight="1" x14ac:dyDescent="0.25">
      <c r="A19" s="100" t="str">
        <f>'4'!A18</f>
        <v>Всего, в т.ч.</v>
      </c>
      <c r="B19" s="100" t="str">
        <f>'4'!B18</f>
        <v>-</v>
      </c>
      <c r="C19" s="100" t="str">
        <f>'4'!C18</f>
        <v>-</v>
      </c>
      <c r="D19" s="98">
        <f>SUM(D20:D24)</f>
        <v>0</v>
      </c>
      <c r="E19" s="116">
        <f t="shared" ref="E19:AL19" si="0">SUM(E20:E24)</f>
        <v>0.88765037593984963</v>
      </c>
      <c r="F19" s="98">
        <f t="shared" si="0"/>
        <v>0</v>
      </c>
      <c r="G19" s="98">
        <f t="shared" si="0"/>
        <v>0</v>
      </c>
      <c r="H19" s="98">
        <f t="shared" si="0"/>
        <v>0</v>
      </c>
      <c r="I19" s="98">
        <f t="shared" si="0"/>
        <v>0</v>
      </c>
      <c r="J19" s="98">
        <f t="shared" si="0"/>
        <v>33</v>
      </c>
      <c r="K19" s="98">
        <f t="shared" si="0"/>
        <v>0</v>
      </c>
      <c r="L19" s="116">
        <f t="shared" si="0"/>
        <v>0.88765037593984963</v>
      </c>
      <c r="M19" s="98">
        <f t="shared" si="0"/>
        <v>0</v>
      </c>
      <c r="N19" s="98">
        <f t="shared" si="0"/>
        <v>0</v>
      </c>
      <c r="O19" s="98">
        <f t="shared" si="0"/>
        <v>0</v>
      </c>
      <c r="P19" s="98">
        <f t="shared" si="0"/>
        <v>0</v>
      </c>
      <c r="Q19" s="98">
        <f t="shared" si="0"/>
        <v>33</v>
      </c>
      <c r="R19" s="98">
        <f t="shared" si="0"/>
        <v>0</v>
      </c>
      <c r="S19" s="116">
        <f t="shared" si="0"/>
        <v>2.8368368342924897</v>
      </c>
      <c r="T19" s="98">
        <f t="shared" si="0"/>
        <v>1.7600000000000002</v>
      </c>
      <c r="U19" s="98">
        <f t="shared" si="0"/>
        <v>0</v>
      </c>
      <c r="V19" s="98">
        <f t="shared" si="0"/>
        <v>0</v>
      </c>
      <c r="W19" s="98">
        <f t="shared" si="0"/>
        <v>0</v>
      </c>
      <c r="X19" s="98">
        <f t="shared" si="0"/>
        <v>33</v>
      </c>
      <c r="Y19" s="98">
        <f t="shared" si="0"/>
        <v>0</v>
      </c>
      <c r="Z19" s="116">
        <f t="shared" si="0"/>
        <v>0.914548872180451</v>
      </c>
      <c r="AA19" s="98">
        <f t="shared" si="0"/>
        <v>0</v>
      </c>
      <c r="AB19" s="98">
        <f t="shared" si="0"/>
        <v>0</v>
      </c>
      <c r="AC19" s="98">
        <f t="shared" si="0"/>
        <v>0</v>
      </c>
      <c r="AD19" s="98">
        <f t="shared" si="0"/>
        <v>0</v>
      </c>
      <c r="AE19" s="98">
        <f t="shared" si="0"/>
        <v>34</v>
      </c>
      <c r="AF19" s="98">
        <f t="shared" si="0"/>
        <v>0</v>
      </c>
      <c r="AG19" s="116">
        <f t="shared" si="0"/>
        <v>5.5266864583526401</v>
      </c>
      <c r="AH19" s="98">
        <f t="shared" si="0"/>
        <v>1.7600000000000002</v>
      </c>
      <c r="AI19" s="98">
        <f t="shared" si="0"/>
        <v>0</v>
      </c>
      <c r="AJ19" s="98">
        <f t="shared" si="0"/>
        <v>0</v>
      </c>
      <c r="AK19" s="98">
        <f t="shared" si="0"/>
        <v>0</v>
      </c>
      <c r="AL19" s="98">
        <f t="shared" si="0"/>
        <v>133</v>
      </c>
    </row>
    <row r="20" spans="1:38" ht="80.25" customHeight="1" x14ac:dyDescent="0.25">
      <c r="A20" s="100" t="str">
        <f>'1'!A24</f>
        <v>1.2.1.1</v>
      </c>
      <c r="B20" s="119" t="str">
        <f>'1'!B24</f>
        <v>Реконструкция трансформаторной подстанции 1х160 кВА с заменой силового трансформатора ЗТП-1 Жилая зона д. Стризнево, Вологодский район</v>
      </c>
      <c r="C20" s="100" t="str">
        <f>'1'!C24</f>
        <v>L_TP_1.2.1.1_13</v>
      </c>
      <c r="D20" s="98" t="s">
        <v>95</v>
      </c>
      <c r="E20" s="98" t="s">
        <v>95</v>
      </c>
      <c r="F20" s="98" t="s">
        <v>95</v>
      </c>
      <c r="G20" s="98" t="s">
        <v>95</v>
      </c>
      <c r="H20" s="98" t="s">
        <v>95</v>
      </c>
      <c r="I20" s="98" t="s">
        <v>95</v>
      </c>
      <c r="J20" s="98" t="s">
        <v>95</v>
      </c>
      <c r="K20" s="98" t="s">
        <v>95</v>
      </c>
      <c r="L20" s="98" t="s">
        <v>95</v>
      </c>
      <c r="M20" s="98" t="s">
        <v>95</v>
      </c>
      <c r="N20" s="98" t="s">
        <v>95</v>
      </c>
      <c r="O20" s="98" t="s">
        <v>95</v>
      </c>
      <c r="P20" s="98" t="s">
        <v>95</v>
      </c>
      <c r="Q20" s="98" t="s">
        <v>95</v>
      </c>
      <c r="R20" s="98" t="s">
        <v>95</v>
      </c>
      <c r="S20" s="116">
        <v>0.28717100275967999</v>
      </c>
      <c r="T20" s="98">
        <v>0.16</v>
      </c>
      <c r="U20" s="98" t="s">
        <v>95</v>
      </c>
      <c r="V20" s="98" t="s">
        <v>95</v>
      </c>
      <c r="W20" s="98" t="s">
        <v>95</v>
      </c>
      <c r="X20" s="98" t="s">
        <v>95</v>
      </c>
      <c r="Y20" s="98" t="s">
        <v>95</v>
      </c>
      <c r="Z20" s="116" t="s">
        <v>95</v>
      </c>
      <c r="AA20" s="98" t="s">
        <v>95</v>
      </c>
      <c r="AB20" s="98" t="s">
        <v>95</v>
      </c>
      <c r="AC20" s="98" t="s">
        <v>95</v>
      </c>
      <c r="AD20" s="98" t="s">
        <v>95</v>
      </c>
      <c r="AE20" s="98" t="s">
        <v>95</v>
      </c>
      <c r="AF20" s="98" t="s">
        <v>95</v>
      </c>
      <c r="AG20" s="116">
        <f t="shared" ref="AG20:AH23" si="1">S20</f>
        <v>0.28717100275967999</v>
      </c>
      <c r="AH20" s="98">
        <f t="shared" si="1"/>
        <v>0.16</v>
      </c>
      <c r="AI20" s="98" t="s">
        <v>95</v>
      </c>
      <c r="AJ20" s="98" t="s">
        <v>95</v>
      </c>
      <c r="AK20" s="98" t="s">
        <v>95</v>
      </c>
      <c r="AL20" s="98" t="s">
        <v>95</v>
      </c>
    </row>
    <row r="21" spans="1:38" ht="75.75" customHeight="1" x14ac:dyDescent="0.25">
      <c r="A21" s="100" t="str">
        <f>'1'!A25</f>
        <v>1.2.1.1</v>
      </c>
      <c r="B21" s="119" t="str">
        <f>'1'!B25</f>
        <v xml:space="preserve">Реконструкция трансформаторной подстанции 1х400 кВА с заменой силового трансформатора ЗТП-Школа п. Сосновка, Вологодский район </v>
      </c>
      <c r="C21" s="100" t="str">
        <f>'1'!C25</f>
        <v>L_TP_1.2.1.1_14</v>
      </c>
      <c r="D21" s="98" t="s">
        <v>95</v>
      </c>
      <c r="E21" s="98" t="s">
        <v>95</v>
      </c>
      <c r="F21" s="98" t="s">
        <v>95</v>
      </c>
      <c r="G21" s="98" t="s">
        <v>95</v>
      </c>
      <c r="H21" s="98" t="s">
        <v>95</v>
      </c>
      <c r="I21" s="98" t="s">
        <v>95</v>
      </c>
      <c r="J21" s="98" t="s">
        <v>95</v>
      </c>
      <c r="K21" s="98" t="s">
        <v>95</v>
      </c>
      <c r="L21" s="98" t="s">
        <v>95</v>
      </c>
      <c r="M21" s="98" t="s">
        <v>95</v>
      </c>
      <c r="N21" s="98" t="s">
        <v>95</v>
      </c>
      <c r="O21" s="98" t="s">
        <v>95</v>
      </c>
      <c r="P21" s="98" t="s">
        <v>95</v>
      </c>
      <c r="Q21" s="98" t="s">
        <v>95</v>
      </c>
      <c r="R21" s="98" t="s">
        <v>95</v>
      </c>
      <c r="S21" s="116">
        <v>0.41550678194688001</v>
      </c>
      <c r="T21" s="98">
        <v>0.4</v>
      </c>
      <c r="U21" s="98" t="s">
        <v>95</v>
      </c>
      <c r="V21" s="98" t="s">
        <v>95</v>
      </c>
      <c r="W21" s="98" t="s">
        <v>95</v>
      </c>
      <c r="X21" s="98" t="s">
        <v>95</v>
      </c>
      <c r="Y21" s="98" t="s">
        <v>95</v>
      </c>
      <c r="Z21" s="116" t="s">
        <v>95</v>
      </c>
      <c r="AA21" s="98" t="s">
        <v>95</v>
      </c>
      <c r="AB21" s="98" t="s">
        <v>95</v>
      </c>
      <c r="AC21" s="98" t="s">
        <v>95</v>
      </c>
      <c r="AD21" s="98" t="s">
        <v>95</v>
      </c>
      <c r="AE21" s="98" t="s">
        <v>95</v>
      </c>
      <c r="AF21" s="98" t="s">
        <v>95</v>
      </c>
      <c r="AG21" s="116">
        <f t="shared" si="1"/>
        <v>0.41550678194688001</v>
      </c>
      <c r="AH21" s="98">
        <f t="shared" si="1"/>
        <v>0.4</v>
      </c>
      <c r="AI21" s="98" t="s">
        <v>95</v>
      </c>
      <c r="AJ21" s="98" t="s">
        <v>95</v>
      </c>
      <c r="AK21" s="98" t="s">
        <v>95</v>
      </c>
      <c r="AL21" s="98" t="s">
        <v>95</v>
      </c>
    </row>
    <row r="22" spans="1:38" ht="93" customHeight="1" x14ac:dyDescent="0.25">
      <c r="A22" s="100" t="str">
        <f>'1'!A26</f>
        <v>1.2.1.1</v>
      </c>
      <c r="B22" s="119" t="str">
        <f>'1'!B26</f>
        <v xml:space="preserve">Реконструкция трансформаторной подстанции 2х400 кВА с заменой силового трансформатора ЗТП-2 Котельная  д. Стризнево, Вологодский район </v>
      </c>
      <c r="C22" s="100" t="str">
        <f>'1'!C26</f>
        <v>L_TP_1.2.1.1_15</v>
      </c>
      <c r="D22" s="98" t="s">
        <v>95</v>
      </c>
      <c r="E22" s="98" t="s">
        <v>95</v>
      </c>
      <c r="F22" s="98" t="s">
        <v>95</v>
      </c>
      <c r="G22" s="98" t="s">
        <v>95</v>
      </c>
      <c r="H22" s="98" t="s">
        <v>95</v>
      </c>
      <c r="I22" s="98" t="s">
        <v>95</v>
      </c>
      <c r="J22" s="98" t="s">
        <v>95</v>
      </c>
      <c r="K22" s="98" t="s">
        <v>95</v>
      </c>
      <c r="L22" s="98" t="s">
        <v>95</v>
      </c>
      <c r="M22" s="98" t="s">
        <v>95</v>
      </c>
      <c r="N22" s="98" t="s">
        <v>95</v>
      </c>
      <c r="O22" s="98" t="s">
        <v>95</v>
      </c>
      <c r="P22" s="98" t="s">
        <v>95</v>
      </c>
      <c r="Q22" s="98" t="s">
        <v>95</v>
      </c>
      <c r="R22" s="98" t="s">
        <v>95</v>
      </c>
      <c r="S22" s="116">
        <v>0.83100189169920002</v>
      </c>
      <c r="T22" s="98">
        <v>0.8</v>
      </c>
      <c r="U22" s="98" t="s">
        <v>95</v>
      </c>
      <c r="V22" s="98" t="s">
        <v>95</v>
      </c>
      <c r="W22" s="98" t="s">
        <v>95</v>
      </c>
      <c r="X22" s="98" t="s">
        <v>95</v>
      </c>
      <c r="Y22" s="98" t="s">
        <v>95</v>
      </c>
      <c r="Z22" s="116" t="s">
        <v>95</v>
      </c>
      <c r="AA22" s="98" t="s">
        <v>95</v>
      </c>
      <c r="AB22" s="98" t="s">
        <v>95</v>
      </c>
      <c r="AC22" s="98" t="s">
        <v>95</v>
      </c>
      <c r="AD22" s="98" t="s">
        <v>95</v>
      </c>
      <c r="AE22" s="98" t="s">
        <v>95</v>
      </c>
      <c r="AF22" s="98" t="s">
        <v>95</v>
      </c>
      <c r="AG22" s="116">
        <f t="shared" si="1"/>
        <v>0.83100189169920002</v>
      </c>
      <c r="AH22" s="98">
        <f t="shared" si="1"/>
        <v>0.8</v>
      </c>
      <c r="AI22" s="98" t="s">
        <v>95</v>
      </c>
      <c r="AJ22" s="98" t="s">
        <v>95</v>
      </c>
      <c r="AK22" s="98" t="s">
        <v>95</v>
      </c>
      <c r="AL22" s="98" t="s">
        <v>95</v>
      </c>
    </row>
    <row r="23" spans="1:38" ht="81" customHeight="1" x14ac:dyDescent="0.25">
      <c r="A23" s="100" t="str">
        <f>'1'!A27</f>
        <v>1.2.1.1</v>
      </c>
      <c r="B23" s="119" t="str">
        <f>'1'!B27</f>
        <v xml:space="preserve">Реконструкция трансформаторной подстанции 1х400 кВА с заменой силового трансформатора ЗТП-35 п. Непотягово, Вологодский район </v>
      </c>
      <c r="C23" s="100" t="str">
        <f>'1'!C27</f>
        <v>L_TP_1.2.1.1_16</v>
      </c>
      <c r="D23" s="98" t="s">
        <v>95</v>
      </c>
      <c r="E23" s="98" t="s">
        <v>95</v>
      </c>
      <c r="F23" s="98" t="s">
        <v>95</v>
      </c>
      <c r="G23" s="98" t="s">
        <v>95</v>
      </c>
      <c r="H23" s="98" t="s">
        <v>95</v>
      </c>
      <c r="I23" s="98" t="s">
        <v>95</v>
      </c>
      <c r="J23" s="98" t="s">
        <v>95</v>
      </c>
      <c r="K23" s="98" t="s">
        <v>95</v>
      </c>
      <c r="L23" s="98" t="s">
        <v>95</v>
      </c>
      <c r="M23" s="98" t="s">
        <v>95</v>
      </c>
      <c r="N23" s="98" t="s">
        <v>95</v>
      </c>
      <c r="O23" s="98" t="s">
        <v>95</v>
      </c>
      <c r="P23" s="98" t="s">
        <v>95</v>
      </c>
      <c r="Q23" s="98" t="s">
        <v>95</v>
      </c>
      <c r="R23" s="98" t="s">
        <v>95</v>
      </c>
      <c r="S23" s="116">
        <v>0.41550678194688001</v>
      </c>
      <c r="T23" s="98">
        <v>0.4</v>
      </c>
      <c r="U23" s="98" t="s">
        <v>95</v>
      </c>
      <c r="V23" s="98" t="s">
        <v>95</v>
      </c>
      <c r="W23" s="98" t="s">
        <v>95</v>
      </c>
      <c r="X23" s="98" t="s">
        <v>95</v>
      </c>
      <c r="Y23" s="98" t="s">
        <v>95</v>
      </c>
      <c r="Z23" s="116" t="s">
        <v>95</v>
      </c>
      <c r="AA23" s="98" t="s">
        <v>95</v>
      </c>
      <c r="AB23" s="98" t="s">
        <v>95</v>
      </c>
      <c r="AC23" s="98" t="s">
        <v>95</v>
      </c>
      <c r="AD23" s="98" t="s">
        <v>95</v>
      </c>
      <c r="AE23" s="98" t="s">
        <v>95</v>
      </c>
      <c r="AF23" s="98" t="s">
        <v>95</v>
      </c>
      <c r="AG23" s="116">
        <f t="shared" si="1"/>
        <v>0.41550678194688001</v>
      </c>
      <c r="AH23" s="98">
        <f t="shared" si="1"/>
        <v>0.4</v>
      </c>
      <c r="AI23" s="98" t="s">
        <v>95</v>
      </c>
      <c r="AJ23" s="98" t="s">
        <v>95</v>
      </c>
      <c r="AK23" s="98" t="s">
        <v>95</v>
      </c>
      <c r="AL23" s="98" t="s">
        <v>95</v>
      </c>
    </row>
    <row r="24" spans="1:38" ht="61.5" customHeight="1" x14ac:dyDescent="0.25">
      <c r="A24" s="100" t="str">
        <f>'1'!A35</f>
        <v>1.2.3.1</v>
      </c>
      <c r="B24" s="119" t="str">
        <f>'1'!B35</f>
        <v>Реализация мероприятий по интеллектуальному учету электричекой энергии</v>
      </c>
      <c r="C24" s="100" t="str">
        <f>'1'!C35</f>
        <v>L_ISUE_1.2.3.1_02</v>
      </c>
      <c r="D24" s="98" t="s">
        <v>95</v>
      </c>
      <c r="E24" s="116">
        <v>0.88765037593984963</v>
      </c>
      <c r="F24" s="98" t="s">
        <v>95</v>
      </c>
      <c r="G24" s="98" t="s">
        <v>95</v>
      </c>
      <c r="H24" s="98" t="s">
        <v>95</v>
      </c>
      <c r="I24" s="98" t="s">
        <v>95</v>
      </c>
      <c r="J24" s="98">
        <v>33</v>
      </c>
      <c r="K24" s="98" t="s">
        <v>95</v>
      </c>
      <c r="L24" s="116">
        <v>0.88765037593984963</v>
      </c>
      <c r="M24" s="98" t="s">
        <v>95</v>
      </c>
      <c r="N24" s="98" t="s">
        <v>95</v>
      </c>
      <c r="O24" s="98" t="s">
        <v>95</v>
      </c>
      <c r="P24" s="98" t="s">
        <v>95</v>
      </c>
      <c r="Q24" s="98">
        <v>33</v>
      </c>
      <c r="R24" s="98" t="s">
        <v>95</v>
      </c>
      <c r="S24" s="116">
        <v>0.88765037593984963</v>
      </c>
      <c r="T24" s="98" t="s">
        <v>95</v>
      </c>
      <c r="U24" s="98" t="s">
        <v>95</v>
      </c>
      <c r="V24" s="98" t="s">
        <v>95</v>
      </c>
      <c r="W24" s="98" t="s">
        <v>95</v>
      </c>
      <c r="X24" s="98">
        <v>33</v>
      </c>
      <c r="Y24" s="98" t="s">
        <v>95</v>
      </c>
      <c r="Z24" s="116">
        <v>0.914548872180451</v>
      </c>
      <c r="AA24" s="98" t="s">
        <v>95</v>
      </c>
      <c r="AB24" s="98" t="s">
        <v>95</v>
      </c>
      <c r="AC24" s="98" t="s">
        <v>95</v>
      </c>
      <c r="AD24" s="98" t="s">
        <v>95</v>
      </c>
      <c r="AE24" s="98">
        <v>34</v>
      </c>
      <c r="AF24" s="98" t="s">
        <v>95</v>
      </c>
      <c r="AG24" s="116">
        <f>E24+L24+S24+Z24</f>
        <v>3.5774999999999997</v>
      </c>
      <c r="AH24" s="98" t="s">
        <v>95</v>
      </c>
      <c r="AI24" s="98" t="s">
        <v>95</v>
      </c>
      <c r="AJ24" s="98" t="s">
        <v>95</v>
      </c>
      <c r="AK24" s="98" t="s">
        <v>95</v>
      </c>
      <c r="AL24" s="98">
        <f>J24+Q24+X24+AE24</f>
        <v>133</v>
      </c>
    </row>
    <row r="25" spans="1:38" ht="18" x14ac:dyDescent="0.25">
      <c r="A25" s="55" t="s">
        <v>21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</row>
    <row r="26" spans="1:38" ht="18" x14ac:dyDescent="0.25">
      <c r="A26" s="55" t="s">
        <v>158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</row>
    <row r="27" spans="1:38" ht="18" x14ac:dyDescent="0.25">
      <c r="A27" s="55" t="s">
        <v>159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</row>
    <row r="28" spans="1:38" x14ac:dyDescent="0.25">
      <c r="A28" s="103" t="s">
        <v>160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</row>
    <row r="29" spans="1:38" ht="24" customHeight="1" x14ac:dyDescent="0.25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</row>
  </sheetData>
  <mergeCells count="21">
    <mergeCell ref="A28:AL29"/>
    <mergeCell ref="A12:AL12"/>
    <mergeCell ref="A14:A17"/>
    <mergeCell ref="B14:B17"/>
    <mergeCell ref="C14:C17"/>
    <mergeCell ref="D14:AL14"/>
    <mergeCell ref="D15:J15"/>
    <mergeCell ref="K15:Q15"/>
    <mergeCell ref="R15:X15"/>
    <mergeCell ref="Y15:AE15"/>
    <mergeCell ref="AF15:AL15"/>
    <mergeCell ref="E16:J16"/>
    <mergeCell ref="L16:Q16"/>
    <mergeCell ref="S16:X16"/>
    <mergeCell ref="Z16:AE16"/>
    <mergeCell ref="AG16:AL16"/>
    <mergeCell ref="A11:AL11"/>
    <mergeCell ref="A5:AL5"/>
    <mergeCell ref="A7:AL7"/>
    <mergeCell ref="AH1:AN1"/>
    <mergeCell ref="AH2:AN2"/>
  </mergeCells>
  <pageMargins left="0.19685039370078741" right="0.19685039370078741" top="0.74803149606299213" bottom="0.74803149606299213" header="0.31496062992125984" footer="0.31496062992125984"/>
  <pageSetup paperSize="9" scale="3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B51"/>
  <sheetViews>
    <sheetView view="pageBreakPreview" topLeftCell="A2" zoomScale="85" zoomScaleNormal="100" zoomScaleSheetLayoutView="85" workbookViewId="0">
      <selection activeCell="B30" sqref="B30"/>
    </sheetView>
  </sheetViews>
  <sheetFormatPr defaultRowHeight="15" x14ac:dyDescent="0.25"/>
  <cols>
    <col min="1" max="1" width="15" customWidth="1"/>
    <col min="2" max="2" width="124.42578125" customWidth="1"/>
    <col min="3" max="3" width="24.85546875" customWidth="1"/>
    <col min="4" max="4" width="9.7109375" customWidth="1"/>
    <col min="5" max="26" width="9.140625" customWidth="1"/>
    <col min="27" max="27" width="12.42578125" customWidth="1"/>
  </cols>
  <sheetData>
    <row r="1" spans="1:28" ht="18" x14ac:dyDescent="0.25">
      <c r="A1" s="6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8" t="s">
        <v>289</v>
      </c>
      <c r="X1" s="58"/>
      <c r="Y1" s="58"/>
      <c r="Z1" s="58"/>
      <c r="AA1" s="58"/>
      <c r="AB1" s="58"/>
    </row>
    <row r="2" spans="1:28" ht="50.25" customHeight="1" x14ac:dyDescent="0.25">
      <c r="A2" s="3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9" t="s">
        <v>293</v>
      </c>
      <c r="X2" s="59"/>
      <c r="Y2" s="59"/>
      <c r="Z2" s="59"/>
      <c r="AA2" s="59"/>
      <c r="AB2" s="59"/>
    </row>
    <row r="3" spans="1:28" ht="29.25" customHeight="1" x14ac:dyDescent="0.25">
      <c r="A3" s="6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6" t="s">
        <v>365</v>
      </c>
      <c r="X3" s="66"/>
      <c r="Y3" s="66"/>
      <c r="Z3" s="66"/>
      <c r="AA3" s="66"/>
    </row>
    <row r="4" spans="1:28" x14ac:dyDescent="0.25">
      <c r="A4" s="3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 ht="18" x14ac:dyDescent="0.25">
      <c r="A5" s="96" t="s">
        <v>189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</row>
    <row r="6" spans="1:28" ht="18.75" x14ac:dyDescent="0.3">
      <c r="A6" s="55"/>
      <c r="B6" s="133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</row>
    <row r="7" spans="1:28" ht="18" x14ac:dyDescent="0.25">
      <c r="A7" s="54" t="s">
        <v>192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</row>
    <row r="8" spans="1:28" ht="18.75" x14ac:dyDescent="0.3">
      <c r="A8" s="55"/>
      <c r="B8" s="133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</row>
    <row r="9" spans="1:28" ht="18.75" x14ac:dyDescent="0.3">
      <c r="A9" s="55"/>
      <c r="B9" s="133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</row>
    <row r="10" spans="1:28" ht="18.75" x14ac:dyDescent="0.3">
      <c r="A10" s="55"/>
      <c r="B10" s="133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</row>
    <row r="11" spans="1:28" ht="18" x14ac:dyDescent="0.25">
      <c r="A11" s="54" t="str">
        <f>'1'!A9:AI9</f>
        <v>Общество с ограниченной ответственностью "Городская электросетевая компания"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8" x14ac:dyDescent="0.25">
      <c r="A12" s="36" t="s">
        <v>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</row>
    <row r="13" spans="1:28" x14ac:dyDescent="0.25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8" ht="39" customHeight="1" x14ac:dyDescent="0.25">
      <c r="A14" s="136" t="s">
        <v>2</v>
      </c>
      <c r="B14" s="68" t="s">
        <v>42</v>
      </c>
      <c r="C14" s="136" t="s">
        <v>4</v>
      </c>
      <c r="D14" s="68" t="s">
        <v>190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</row>
    <row r="15" spans="1:28" ht="15.75" x14ac:dyDescent="0.25">
      <c r="A15" s="136"/>
      <c r="B15" s="68"/>
      <c r="C15" s="136"/>
      <c r="D15" s="112" t="s">
        <v>280</v>
      </c>
      <c r="E15" s="112"/>
      <c r="F15" s="112"/>
      <c r="G15" s="112"/>
      <c r="H15" s="112"/>
      <c r="I15" s="112"/>
      <c r="J15" s="112" t="s">
        <v>281</v>
      </c>
      <c r="K15" s="112"/>
      <c r="L15" s="112"/>
      <c r="M15" s="112"/>
      <c r="N15" s="112"/>
      <c r="O15" s="112"/>
      <c r="P15" s="112" t="s">
        <v>282</v>
      </c>
      <c r="Q15" s="112"/>
      <c r="R15" s="112"/>
      <c r="S15" s="112"/>
      <c r="T15" s="112"/>
      <c r="U15" s="112"/>
      <c r="V15" s="112" t="s">
        <v>355</v>
      </c>
      <c r="W15" s="112"/>
      <c r="X15" s="112"/>
      <c r="Y15" s="112"/>
      <c r="Z15" s="112"/>
      <c r="AA15" s="112"/>
    </row>
    <row r="16" spans="1:28" ht="15.75" customHeight="1" x14ac:dyDescent="0.25">
      <c r="A16" s="136"/>
      <c r="B16" s="68"/>
      <c r="C16" s="136"/>
      <c r="D16" s="68" t="s">
        <v>54</v>
      </c>
      <c r="E16" s="68"/>
      <c r="F16" s="68"/>
      <c r="G16" s="68"/>
      <c r="H16" s="68"/>
      <c r="I16" s="68"/>
      <c r="J16" s="68" t="s">
        <v>54</v>
      </c>
      <c r="K16" s="68"/>
      <c r="L16" s="68"/>
      <c r="M16" s="68"/>
      <c r="N16" s="68"/>
      <c r="O16" s="68"/>
      <c r="P16" s="68" t="s">
        <v>54</v>
      </c>
      <c r="Q16" s="68"/>
      <c r="R16" s="68"/>
      <c r="S16" s="68"/>
      <c r="T16" s="68"/>
      <c r="U16" s="68"/>
      <c r="V16" s="68" t="s">
        <v>54</v>
      </c>
      <c r="W16" s="68"/>
      <c r="X16" s="68"/>
      <c r="Y16" s="68"/>
      <c r="Z16" s="68"/>
      <c r="AA16" s="68"/>
    </row>
    <row r="17" spans="1:27" ht="30" x14ac:dyDescent="0.25">
      <c r="A17" s="136"/>
      <c r="B17" s="68"/>
      <c r="C17" s="136"/>
      <c r="D17" s="72" t="s">
        <v>191</v>
      </c>
      <c r="E17" s="69" t="s">
        <v>153</v>
      </c>
      <c r="F17" s="69" t="s">
        <v>154</v>
      </c>
      <c r="G17" s="69" t="s">
        <v>155</v>
      </c>
      <c r="H17" s="69" t="s">
        <v>156</v>
      </c>
      <c r="I17" s="69" t="s">
        <v>157</v>
      </c>
      <c r="J17" s="72" t="s">
        <v>191</v>
      </c>
      <c r="K17" s="69" t="s">
        <v>153</v>
      </c>
      <c r="L17" s="69" t="s">
        <v>154</v>
      </c>
      <c r="M17" s="69" t="s">
        <v>155</v>
      </c>
      <c r="N17" s="69" t="s">
        <v>156</v>
      </c>
      <c r="O17" s="69" t="s">
        <v>157</v>
      </c>
      <c r="P17" s="72" t="s">
        <v>191</v>
      </c>
      <c r="Q17" s="69" t="s">
        <v>153</v>
      </c>
      <c r="R17" s="69" t="s">
        <v>154</v>
      </c>
      <c r="S17" s="69" t="s">
        <v>155</v>
      </c>
      <c r="T17" s="69" t="s">
        <v>156</v>
      </c>
      <c r="U17" s="69" t="s">
        <v>157</v>
      </c>
      <c r="V17" s="72" t="s">
        <v>191</v>
      </c>
      <c r="W17" s="69" t="s">
        <v>153</v>
      </c>
      <c r="X17" s="69" t="s">
        <v>154</v>
      </c>
      <c r="Y17" s="69" t="s">
        <v>155</v>
      </c>
      <c r="Z17" s="69" t="s">
        <v>156</v>
      </c>
      <c r="AA17" s="69" t="s">
        <v>157</v>
      </c>
    </row>
    <row r="18" spans="1:27" x14ac:dyDescent="0.25">
      <c r="A18" s="137">
        <v>1</v>
      </c>
      <c r="B18" s="137">
        <v>2</v>
      </c>
      <c r="C18" s="137">
        <v>3</v>
      </c>
      <c r="D18" s="110" t="s">
        <v>162</v>
      </c>
      <c r="E18" s="110" t="s">
        <v>161</v>
      </c>
      <c r="F18" s="110" t="s">
        <v>163</v>
      </c>
      <c r="G18" s="110" t="s">
        <v>164</v>
      </c>
      <c r="H18" s="110" t="s">
        <v>165</v>
      </c>
      <c r="I18" s="110" t="s">
        <v>166</v>
      </c>
      <c r="J18" s="110" t="s">
        <v>168</v>
      </c>
      <c r="K18" s="110" t="s">
        <v>169</v>
      </c>
      <c r="L18" s="110" t="s">
        <v>170</v>
      </c>
      <c r="M18" s="110" t="s">
        <v>171</v>
      </c>
      <c r="N18" s="110" t="s">
        <v>172</v>
      </c>
      <c r="O18" s="110" t="s">
        <v>173</v>
      </c>
      <c r="P18" s="110" t="s">
        <v>175</v>
      </c>
      <c r="Q18" s="110" t="s">
        <v>176</v>
      </c>
      <c r="R18" s="110" t="s">
        <v>177</v>
      </c>
      <c r="S18" s="110" t="s">
        <v>178</v>
      </c>
      <c r="T18" s="110" t="s">
        <v>179</v>
      </c>
      <c r="U18" s="110" t="s">
        <v>180</v>
      </c>
      <c r="V18" s="110" t="s">
        <v>182</v>
      </c>
      <c r="W18" s="110" t="s">
        <v>183</v>
      </c>
      <c r="X18" s="110" t="s">
        <v>184</v>
      </c>
      <c r="Y18" s="110" t="s">
        <v>185</v>
      </c>
      <c r="Z18" s="110" t="s">
        <v>186</v>
      </c>
      <c r="AA18" s="110" t="s">
        <v>187</v>
      </c>
    </row>
    <row r="19" spans="1:27" ht="36" x14ac:dyDescent="0.25">
      <c r="A19" s="138" t="str">
        <f>'1'!A16</f>
        <v>Всего, в т.ч.</v>
      </c>
      <c r="B19" s="138" t="str">
        <f>'1'!B16</f>
        <v>-</v>
      </c>
      <c r="C19" s="98" t="str">
        <f>'1'!C16</f>
        <v>-</v>
      </c>
      <c r="D19" s="98"/>
      <c r="E19" s="98">
        <f>SUM(E20:E39)</f>
        <v>3.26</v>
      </c>
      <c r="F19" s="98">
        <f t="shared" ref="F19:Z19" si="0">SUM(F20:F39)</f>
        <v>0</v>
      </c>
      <c r="G19" s="98">
        <f t="shared" si="0"/>
        <v>0</v>
      </c>
      <c r="H19" s="98">
        <f t="shared" si="0"/>
        <v>0</v>
      </c>
      <c r="I19" s="98">
        <f t="shared" si="0"/>
        <v>132</v>
      </c>
      <c r="J19" s="98"/>
      <c r="K19" s="98">
        <f t="shared" si="0"/>
        <v>3.46</v>
      </c>
      <c r="L19" s="98">
        <f t="shared" si="0"/>
        <v>0</v>
      </c>
      <c r="M19" s="98">
        <f t="shared" si="0"/>
        <v>0</v>
      </c>
      <c r="N19" s="98">
        <f t="shared" si="0"/>
        <v>0</v>
      </c>
      <c r="O19" s="98">
        <f t="shared" si="0"/>
        <v>88</v>
      </c>
      <c r="P19" s="98"/>
      <c r="Q19" s="98">
        <f t="shared" si="0"/>
        <v>0.5</v>
      </c>
      <c r="R19" s="98">
        <f t="shared" si="0"/>
        <v>0</v>
      </c>
      <c r="S19" s="98">
        <f t="shared" si="0"/>
        <v>0.96</v>
      </c>
      <c r="T19" s="98">
        <f t="shared" si="0"/>
        <v>0</v>
      </c>
      <c r="U19" s="98">
        <f t="shared" si="0"/>
        <v>47</v>
      </c>
      <c r="V19" s="98"/>
      <c r="W19" s="98">
        <f t="shared" si="0"/>
        <v>1.7600000000000002</v>
      </c>
      <c r="X19" s="98">
        <f t="shared" si="0"/>
        <v>0</v>
      </c>
      <c r="Y19" s="98">
        <f t="shared" si="0"/>
        <v>0</v>
      </c>
      <c r="Z19" s="98">
        <f t="shared" si="0"/>
        <v>0</v>
      </c>
      <c r="AA19" s="98">
        <f>SUM(AA20:AA39)</f>
        <v>133</v>
      </c>
    </row>
    <row r="20" spans="1:27" ht="36" x14ac:dyDescent="0.25">
      <c r="A20" s="138" t="str">
        <f>'1'!A17</f>
        <v>1.2.1.1</v>
      </c>
      <c r="B20" s="139" t="str">
        <f>'1'!B17</f>
        <v xml:space="preserve">Реконструкция мачтовой КТП 10/0,4 160 кВА с заменой силового трансформатора КТП-Скважины п. Можайское, Вологодский район </v>
      </c>
      <c r="C20" s="138" t="str">
        <f>'1'!C17</f>
        <v>L_TP_1.2.1.1_06</v>
      </c>
      <c r="D20" s="98" t="s">
        <v>95</v>
      </c>
      <c r="E20" s="98" t="s">
        <v>95</v>
      </c>
      <c r="F20" s="98" t="s">
        <v>95</v>
      </c>
      <c r="G20" s="98" t="s">
        <v>95</v>
      </c>
      <c r="H20" s="98" t="s">
        <v>95</v>
      </c>
      <c r="I20" s="98" t="s">
        <v>95</v>
      </c>
      <c r="J20" s="98">
        <v>3</v>
      </c>
      <c r="K20" s="98">
        <v>0.16</v>
      </c>
      <c r="L20" s="98" t="s">
        <v>95</v>
      </c>
      <c r="M20" s="98" t="s">
        <v>95</v>
      </c>
      <c r="N20" s="98" t="s">
        <v>95</v>
      </c>
      <c r="O20" s="98" t="s">
        <v>95</v>
      </c>
      <c r="P20" s="98" t="s">
        <v>95</v>
      </c>
      <c r="Q20" s="98" t="s">
        <v>95</v>
      </c>
      <c r="R20" s="98" t="s">
        <v>95</v>
      </c>
      <c r="S20" s="98" t="s">
        <v>95</v>
      </c>
      <c r="T20" s="98" t="s">
        <v>95</v>
      </c>
      <c r="U20" s="98" t="s">
        <v>95</v>
      </c>
      <c r="V20" s="98" t="s">
        <v>95</v>
      </c>
      <c r="W20" s="98" t="s">
        <v>95</v>
      </c>
      <c r="X20" s="98" t="s">
        <v>95</v>
      </c>
      <c r="Y20" s="98" t="s">
        <v>95</v>
      </c>
      <c r="Z20" s="98" t="s">
        <v>95</v>
      </c>
      <c r="AA20" s="98" t="s">
        <v>95</v>
      </c>
    </row>
    <row r="21" spans="1:27" ht="36" x14ac:dyDescent="0.25">
      <c r="A21" s="138" t="str">
        <f>'1'!A18</f>
        <v>1.2.1.1</v>
      </c>
      <c r="B21" s="139" t="str">
        <f>'1'!B18</f>
        <v xml:space="preserve">Реконструкция трансформаторной подстанции 1х400 кВА с заменой силового трансформатора ЗТП-12 п. Ермаково, Вологодский район </v>
      </c>
      <c r="C21" s="138" t="str">
        <f>'1'!C18</f>
        <v>L_TP_1.2.1.1_07</v>
      </c>
      <c r="D21" s="98" t="s">
        <v>95</v>
      </c>
      <c r="E21" s="98" t="s">
        <v>95</v>
      </c>
      <c r="F21" s="98" t="s">
        <v>95</v>
      </c>
      <c r="G21" s="98" t="s">
        <v>95</v>
      </c>
      <c r="H21" s="98" t="s">
        <v>95</v>
      </c>
      <c r="I21" s="98" t="s">
        <v>95</v>
      </c>
      <c r="J21" s="98">
        <v>3</v>
      </c>
      <c r="K21" s="98">
        <v>0.4</v>
      </c>
      <c r="L21" s="98" t="s">
        <v>95</v>
      </c>
      <c r="M21" s="98" t="s">
        <v>95</v>
      </c>
      <c r="N21" s="98" t="s">
        <v>95</v>
      </c>
      <c r="O21" s="98" t="s">
        <v>95</v>
      </c>
      <c r="P21" s="98" t="s">
        <v>95</v>
      </c>
      <c r="Q21" s="98" t="s">
        <v>95</v>
      </c>
      <c r="R21" s="98" t="s">
        <v>95</v>
      </c>
      <c r="S21" s="98" t="s">
        <v>95</v>
      </c>
      <c r="T21" s="98" t="s">
        <v>95</v>
      </c>
      <c r="U21" s="98" t="s">
        <v>95</v>
      </c>
      <c r="V21" s="98" t="s">
        <v>95</v>
      </c>
      <c r="W21" s="98" t="s">
        <v>95</v>
      </c>
      <c r="X21" s="98" t="s">
        <v>95</v>
      </c>
      <c r="Y21" s="98" t="s">
        <v>95</v>
      </c>
      <c r="Z21" s="98" t="s">
        <v>95</v>
      </c>
      <c r="AA21" s="98" t="s">
        <v>95</v>
      </c>
    </row>
    <row r="22" spans="1:27" ht="36" x14ac:dyDescent="0.25">
      <c r="A22" s="138" t="str">
        <f>'1'!A19</f>
        <v>1.2.1.1</v>
      </c>
      <c r="B22" s="139" t="str">
        <f>'1'!B19</f>
        <v xml:space="preserve">Реконструкция трансформаторной подстанции 2х400 кВА с заменой силового трансформатора ЗТП-34 п. Непотягово, Вологодский район </v>
      </c>
      <c r="C22" s="138" t="str">
        <f>'1'!C19</f>
        <v>L_TP_1.2.1.1_08</v>
      </c>
      <c r="D22" s="98" t="s">
        <v>95</v>
      </c>
      <c r="E22" s="98" t="s">
        <v>95</v>
      </c>
      <c r="F22" s="98" t="s">
        <v>95</v>
      </c>
      <c r="G22" s="98" t="s">
        <v>95</v>
      </c>
      <c r="H22" s="98" t="s">
        <v>95</v>
      </c>
      <c r="I22" s="98" t="s">
        <v>95</v>
      </c>
      <c r="J22" s="98">
        <v>3</v>
      </c>
      <c r="K22" s="98">
        <v>0.8</v>
      </c>
      <c r="L22" s="98" t="s">
        <v>95</v>
      </c>
      <c r="M22" s="98" t="s">
        <v>95</v>
      </c>
      <c r="N22" s="98" t="s">
        <v>95</v>
      </c>
      <c r="O22" s="98" t="s">
        <v>95</v>
      </c>
      <c r="P22" s="98" t="s">
        <v>95</v>
      </c>
      <c r="Q22" s="98" t="s">
        <v>95</v>
      </c>
      <c r="R22" s="98" t="s">
        <v>95</v>
      </c>
      <c r="S22" s="98" t="s">
        <v>95</v>
      </c>
      <c r="T22" s="98" t="s">
        <v>95</v>
      </c>
      <c r="U22" s="98" t="s">
        <v>95</v>
      </c>
      <c r="V22" s="98" t="s">
        <v>95</v>
      </c>
      <c r="W22" s="98" t="s">
        <v>95</v>
      </c>
      <c r="X22" s="98" t="s">
        <v>95</v>
      </c>
      <c r="Y22" s="98" t="s">
        <v>95</v>
      </c>
      <c r="Z22" s="98" t="s">
        <v>95</v>
      </c>
      <c r="AA22" s="98" t="s">
        <v>95</v>
      </c>
    </row>
    <row r="23" spans="1:27" ht="36" x14ac:dyDescent="0.25">
      <c r="A23" s="138" t="str">
        <f>'1'!A20</f>
        <v>1.2.1.1</v>
      </c>
      <c r="B23" s="139" t="str">
        <f>'1'!B20</f>
        <v xml:space="preserve">Реконструкция трансформаторной подстанции 1х315 кВА, 1*160 кВА с заменой силового трансформатора ЗТП-Котельная п. Сосновка, Вологодский район </v>
      </c>
      <c r="C23" s="138" t="str">
        <f>'1'!C20</f>
        <v>L_TP_1.2.1.1_09</v>
      </c>
      <c r="D23" s="98" t="s">
        <v>95</v>
      </c>
      <c r="E23" s="98" t="s">
        <v>95</v>
      </c>
      <c r="F23" s="98" t="s">
        <v>95</v>
      </c>
      <c r="G23" s="98" t="s">
        <v>95</v>
      </c>
      <c r="H23" s="98" t="s">
        <v>95</v>
      </c>
      <c r="I23" s="98" t="s">
        <v>95</v>
      </c>
      <c r="J23" s="98" t="s">
        <v>95</v>
      </c>
      <c r="K23" s="98" t="s">
        <v>95</v>
      </c>
      <c r="L23" s="98" t="s">
        <v>95</v>
      </c>
      <c r="M23" s="98" t="s">
        <v>95</v>
      </c>
      <c r="N23" s="98" t="s">
        <v>95</v>
      </c>
      <c r="O23" s="98" t="s">
        <v>95</v>
      </c>
      <c r="P23" s="98">
        <v>3</v>
      </c>
      <c r="Q23" s="98">
        <v>0.5</v>
      </c>
      <c r="R23" s="98" t="s">
        <v>95</v>
      </c>
      <c r="S23" s="98" t="s">
        <v>95</v>
      </c>
      <c r="T23" s="98" t="s">
        <v>95</v>
      </c>
      <c r="U23" s="98" t="s">
        <v>95</v>
      </c>
      <c r="V23" s="98" t="s">
        <v>95</v>
      </c>
      <c r="W23" s="98" t="s">
        <v>95</v>
      </c>
      <c r="X23" s="98" t="s">
        <v>95</v>
      </c>
      <c r="Y23" s="98" t="s">
        <v>95</v>
      </c>
      <c r="Z23" s="98" t="s">
        <v>95</v>
      </c>
      <c r="AA23" s="98" t="s">
        <v>95</v>
      </c>
    </row>
    <row r="24" spans="1:27" ht="36" x14ac:dyDescent="0.25">
      <c r="A24" s="138" t="str">
        <f>'1'!A21</f>
        <v>1.2.1.1</v>
      </c>
      <c r="B24" s="139" t="str">
        <f>'1'!B21</f>
        <v>Реконструкция трансформаторной подстанции 2х630 кВА с заменой силового трансформатора ТП "Авторемзавод-1" г. Грязовец</v>
      </c>
      <c r="C24" s="138" t="str">
        <f>'1'!C21</f>
        <v>L_TP_1.2.1.1_10</v>
      </c>
      <c r="D24" s="98">
        <v>3</v>
      </c>
      <c r="E24" s="98">
        <v>1.26</v>
      </c>
      <c r="F24" s="98" t="s">
        <v>95</v>
      </c>
      <c r="G24" s="98" t="s">
        <v>95</v>
      </c>
      <c r="H24" s="98" t="s">
        <v>95</v>
      </c>
      <c r="I24" s="98" t="s">
        <v>95</v>
      </c>
      <c r="J24" s="98" t="s">
        <v>95</v>
      </c>
      <c r="K24" s="98" t="s">
        <v>95</v>
      </c>
      <c r="L24" s="98" t="s">
        <v>95</v>
      </c>
      <c r="M24" s="98" t="s">
        <v>95</v>
      </c>
      <c r="N24" s="98" t="s">
        <v>95</v>
      </c>
      <c r="O24" s="98" t="s">
        <v>95</v>
      </c>
      <c r="P24" s="98" t="s">
        <v>95</v>
      </c>
      <c r="Q24" s="98" t="s">
        <v>95</v>
      </c>
      <c r="R24" s="98" t="s">
        <v>95</v>
      </c>
      <c r="S24" s="98" t="s">
        <v>95</v>
      </c>
      <c r="T24" s="98" t="s">
        <v>95</v>
      </c>
      <c r="U24" s="98" t="s">
        <v>95</v>
      </c>
      <c r="V24" s="98" t="s">
        <v>95</v>
      </c>
      <c r="W24" s="98" t="s">
        <v>95</v>
      </c>
      <c r="X24" s="98" t="s">
        <v>95</v>
      </c>
      <c r="Y24" s="98" t="s">
        <v>95</v>
      </c>
      <c r="Z24" s="98" t="s">
        <v>95</v>
      </c>
      <c r="AA24" s="98" t="s">
        <v>95</v>
      </c>
    </row>
    <row r="25" spans="1:27" ht="36" x14ac:dyDescent="0.25">
      <c r="A25" s="138" t="str">
        <f>'1'!A22</f>
        <v>1.2.1.1</v>
      </c>
      <c r="B25" s="139" t="str">
        <f>'1'!B22</f>
        <v xml:space="preserve">Реконструкция трансформаторной подстанции 1х400 кВА с заменой силового трансформатора ЗТП-8 п. Ермаково, Вологодский район </v>
      </c>
      <c r="C25" s="138" t="str">
        <f>'1'!C22</f>
        <v>L_TP_1.2.1.1_11</v>
      </c>
      <c r="D25" s="98">
        <v>3</v>
      </c>
      <c r="E25" s="98">
        <v>0.4</v>
      </c>
      <c r="F25" s="98" t="s">
        <v>95</v>
      </c>
      <c r="G25" s="98" t="s">
        <v>95</v>
      </c>
      <c r="H25" s="98" t="s">
        <v>95</v>
      </c>
      <c r="I25" s="98" t="s">
        <v>95</v>
      </c>
      <c r="J25" s="98" t="s">
        <v>95</v>
      </c>
      <c r="K25" s="98" t="s">
        <v>95</v>
      </c>
      <c r="L25" s="98" t="s">
        <v>95</v>
      </c>
      <c r="M25" s="98" t="s">
        <v>95</v>
      </c>
      <c r="N25" s="98" t="s">
        <v>95</v>
      </c>
      <c r="O25" s="98" t="s">
        <v>95</v>
      </c>
      <c r="P25" s="98" t="s">
        <v>95</v>
      </c>
      <c r="Q25" s="98" t="s">
        <v>95</v>
      </c>
      <c r="R25" s="98" t="s">
        <v>95</v>
      </c>
      <c r="S25" s="98" t="s">
        <v>95</v>
      </c>
      <c r="T25" s="98" t="s">
        <v>95</v>
      </c>
      <c r="U25" s="98" t="s">
        <v>95</v>
      </c>
      <c r="V25" s="98" t="s">
        <v>95</v>
      </c>
      <c r="W25" s="98" t="s">
        <v>95</v>
      </c>
      <c r="X25" s="98" t="s">
        <v>95</v>
      </c>
      <c r="Y25" s="98" t="s">
        <v>95</v>
      </c>
      <c r="Z25" s="98" t="s">
        <v>95</v>
      </c>
      <c r="AA25" s="98" t="s">
        <v>95</v>
      </c>
    </row>
    <row r="26" spans="1:27" ht="36" x14ac:dyDescent="0.25">
      <c r="A26" s="138" t="str">
        <f>'1'!A23</f>
        <v>1.2.1.1</v>
      </c>
      <c r="B26" s="139" t="str">
        <f>'1'!B23</f>
        <v>Реконструкция трансформаторной подстанции 2х400 кВА заменой силовых трансформаторов ТП "Котельная" г. Вологда,, Пошехонское шоссе д. 18</v>
      </c>
      <c r="C26" s="138" t="str">
        <f>'1'!C23</f>
        <v>L_TP_1.2.1.1_12</v>
      </c>
      <c r="D26" s="98">
        <v>3</v>
      </c>
      <c r="E26" s="98">
        <v>0.8</v>
      </c>
      <c r="F26" s="98" t="s">
        <v>95</v>
      </c>
      <c r="G26" s="98" t="s">
        <v>95</v>
      </c>
      <c r="H26" s="98" t="s">
        <v>95</v>
      </c>
      <c r="I26" s="98" t="s">
        <v>95</v>
      </c>
      <c r="J26" s="98" t="s">
        <v>95</v>
      </c>
      <c r="K26" s="98" t="s">
        <v>95</v>
      </c>
      <c r="L26" s="98" t="s">
        <v>95</v>
      </c>
      <c r="M26" s="98" t="s">
        <v>95</v>
      </c>
      <c r="N26" s="98" t="s">
        <v>95</v>
      </c>
      <c r="O26" s="98" t="s">
        <v>95</v>
      </c>
      <c r="P26" s="98" t="s">
        <v>95</v>
      </c>
      <c r="Q26" s="98" t="s">
        <v>95</v>
      </c>
      <c r="R26" s="98" t="s">
        <v>95</v>
      </c>
      <c r="S26" s="98" t="s">
        <v>95</v>
      </c>
      <c r="T26" s="98" t="s">
        <v>95</v>
      </c>
      <c r="U26" s="98" t="s">
        <v>95</v>
      </c>
      <c r="V26" s="98" t="s">
        <v>95</v>
      </c>
      <c r="W26" s="98" t="s">
        <v>95</v>
      </c>
      <c r="X26" s="98" t="s">
        <v>95</v>
      </c>
      <c r="Y26" s="98" t="s">
        <v>95</v>
      </c>
      <c r="Z26" s="98" t="s">
        <v>95</v>
      </c>
      <c r="AA26" s="98" t="s">
        <v>95</v>
      </c>
    </row>
    <row r="27" spans="1:27" ht="36" x14ac:dyDescent="0.25">
      <c r="A27" s="138" t="str">
        <f>'1'!A24</f>
        <v>1.2.1.1</v>
      </c>
      <c r="B27" s="139" t="str">
        <f>'1'!B24</f>
        <v>Реконструкция трансформаторной подстанции 1х160 кВА с заменой силового трансформатора ЗТП-1 Жилая зона д. Стризнево, Вологодский район</v>
      </c>
      <c r="C27" s="138" t="str">
        <f>'1'!C24</f>
        <v>L_TP_1.2.1.1_13</v>
      </c>
      <c r="D27" s="98" t="s">
        <v>95</v>
      </c>
      <c r="E27" s="98" t="s">
        <v>95</v>
      </c>
      <c r="F27" s="98" t="s">
        <v>95</v>
      </c>
      <c r="G27" s="98" t="s">
        <v>95</v>
      </c>
      <c r="H27" s="98" t="s">
        <v>95</v>
      </c>
      <c r="I27" s="98" t="s">
        <v>95</v>
      </c>
      <c r="J27" s="98" t="s">
        <v>95</v>
      </c>
      <c r="K27" s="98" t="s">
        <v>95</v>
      </c>
      <c r="L27" s="98" t="s">
        <v>95</v>
      </c>
      <c r="M27" s="98" t="s">
        <v>95</v>
      </c>
      <c r="N27" s="98" t="s">
        <v>95</v>
      </c>
      <c r="O27" s="98" t="s">
        <v>95</v>
      </c>
      <c r="P27" s="98" t="s">
        <v>95</v>
      </c>
      <c r="Q27" s="98" t="s">
        <v>95</v>
      </c>
      <c r="R27" s="98" t="s">
        <v>95</v>
      </c>
      <c r="S27" s="98" t="s">
        <v>95</v>
      </c>
      <c r="T27" s="98" t="s">
        <v>95</v>
      </c>
      <c r="U27" s="98" t="s">
        <v>95</v>
      </c>
      <c r="V27" s="98">
        <v>3</v>
      </c>
      <c r="W27" s="98">
        <v>0.16</v>
      </c>
      <c r="X27" s="98" t="s">
        <v>95</v>
      </c>
      <c r="Y27" s="98" t="s">
        <v>95</v>
      </c>
      <c r="Z27" s="98" t="s">
        <v>95</v>
      </c>
      <c r="AA27" s="98" t="s">
        <v>95</v>
      </c>
    </row>
    <row r="28" spans="1:27" ht="36" x14ac:dyDescent="0.25">
      <c r="A28" s="138" t="str">
        <f>'1'!A25</f>
        <v>1.2.1.1</v>
      </c>
      <c r="B28" s="139" t="str">
        <f>'1'!B25</f>
        <v xml:space="preserve">Реконструкция трансформаторной подстанции 1х400 кВА с заменой силового трансформатора ЗТП-Школа п. Сосновка, Вологодский район </v>
      </c>
      <c r="C28" s="138" t="str">
        <f>'1'!C25</f>
        <v>L_TP_1.2.1.1_14</v>
      </c>
      <c r="D28" s="98" t="s">
        <v>95</v>
      </c>
      <c r="E28" s="98" t="s">
        <v>95</v>
      </c>
      <c r="F28" s="98" t="s">
        <v>95</v>
      </c>
      <c r="G28" s="98" t="s">
        <v>95</v>
      </c>
      <c r="H28" s="98" t="s">
        <v>95</v>
      </c>
      <c r="I28" s="98" t="s">
        <v>95</v>
      </c>
      <c r="J28" s="98" t="s">
        <v>95</v>
      </c>
      <c r="K28" s="98" t="s">
        <v>95</v>
      </c>
      <c r="L28" s="98" t="s">
        <v>95</v>
      </c>
      <c r="M28" s="98" t="s">
        <v>95</v>
      </c>
      <c r="N28" s="98" t="s">
        <v>95</v>
      </c>
      <c r="O28" s="98" t="s">
        <v>95</v>
      </c>
      <c r="P28" s="98" t="s">
        <v>95</v>
      </c>
      <c r="Q28" s="98" t="s">
        <v>95</v>
      </c>
      <c r="R28" s="98" t="s">
        <v>95</v>
      </c>
      <c r="S28" s="98" t="s">
        <v>95</v>
      </c>
      <c r="T28" s="98" t="s">
        <v>95</v>
      </c>
      <c r="U28" s="98" t="s">
        <v>95</v>
      </c>
      <c r="V28" s="98">
        <v>3</v>
      </c>
      <c r="W28" s="98">
        <v>0.4</v>
      </c>
      <c r="X28" s="98" t="s">
        <v>95</v>
      </c>
      <c r="Y28" s="98" t="s">
        <v>95</v>
      </c>
      <c r="Z28" s="98" t="s">
        <v>95</v>
      </c>
      <c r="AA28" s="98" t="s">
        <v>95</v>
      </c>
    </row>
    <row r="29" spans="1:27" ht="36" x14ac:dyDescent="0.25">
      <c r="A29" s="138" t="str">
        <f>'1'!A26</f>
        <v>1.2.1.1</v>
      </c>
      <c r="B29" s="139" t="str">
        <f>'1'!B26</f>
        <v xml:space="preserve">Реконструкция трансформаторной подстанции 2х400 кВА с заменой силового трансформатора ЗТП-2 Котельная  д. Стризнево, Вологодский район </v>
      </c>
      <c r="C29" s="138" t="str">
        <f>'1'!C26</f>
        <v>L_TP_1.2.1.1_15</v>
      </c>
      <c r="D29" s="98" t="s">
        <v>95</v>
      </c>
      <c r="E29" s="98" t="s">
        <v>95</v>
      </c>
      <c r="F29" s="98" t="s">
        <v>95</v>
      </c>
      <c r="G29" s="98" t="s">
        <v>95</v>
      </c>
      <c r="H29" s="98" t="s">
        <v>95</v>
      </c>
      <c r="I29" s="98" t="s">
        <v>95</v>
      </c>
      <c r="J29" s="98" t="s">
        <v>95</v>
      </c>
      <c r="K29" s="98" t="s">
        <v>95</v>
      </c>
      <c r="L29" s="98" t="s">
        <v>95</v>
      </c>
      <c r="M29" s="98" t="s">
        <v>95</v>
      </c>
      <c r="N29" s="98" t="s">
        <v>95</v>
      </c>
      <c r="O29" s="98" t="s">
        <v>95</v>
      </c>
      <c r="P29" s="98" t="s">
        <v>95</v>
      </c>
      <c r="Q29" s="98" t="s">
        <v>95</v>
      </c>
      <c r="R29" s="98" t="s">
        <v>95</v>
      </c>
      <c r="S29" s="98" t="s">
        <v>95</v>
      </c>
      <c r="T29" s="98" t="s">
        <v>95</v>
      </c>
      <c r="U29" s="98" t="s">
        <v>95</v>
      </c>
      <c r="V29" s="98">
        <v>3</v>
      </c>
      <c r="W29" s="98">
        <v>0.8</v>
      </c>
      <c r="X29" s="98" t="s">
        <v>95</v>
      </c>
      <c r="Y29" s="98" t="s">
        <v>95</v>
      </c>
      <c r="Z29" s="98" t="s">
        <v>95</v>
      </c>
      <c r="AA29" s="98" t="s">
        <v>95</v>
      </c>
    </row>
    <row r="30" spans="1:27" ht="36" x14ac:dyDescent="0.25">
      <c r="A30" s="138" t="str">
        <f>'1'!A27</f>
        <v>1.2.1.1</v>
      </c>
      <c r="B30" s="139" t="str">
        <f>'1'!B27</f>
        <v xml:space="preserve">Реконструкция трансформаторной подстанции 1х400 кВА с заменой силового трансформатора ЗТП-35 п. Непотягово, Вологодский район </v>
      </c>
      <c r="C30" s="138" t="str">
        <f>'1'!C27</f>
        <v>L_TP_1.2.1.1_16</v>
      </c>
      <c r="D30" s="98" t="s">
        <v>95</v>
      </c>
      <c r="E30" s="98" t="s">
        <v>95</v>
      </c>
      <c r="F30" s="98" t="s">
        <v>95</v>
      </c>
      <c r="G30" s="98" t="s">
        <v>95</v>
      </c>
      <c r="H30" s="98" t="s">
        <v>95</v>
      </c>
      <c r="I30" s="98" t="s">
        <v>95</v>
      </c>
      <c r="J30" s="98" t="s">
        <v>95</v>
      </c>
      <c r="K30" s="98" t="s">
        <v>95</v>
      </c>
      <c r="L30" s="98" t="s">
        <v>95</v>
      </c>
      <c r="M30" s="98" t="s">
        <v>95</v>
      </c>
      <c r="N30" s="98" t="s">
        <v>95</v>
      </c>
      <c r="O30" s="98" t="s">
        <v>95</v>
      </c>
      <c r="P30" s="98" t="s">
        <v>95</v>
      </c>
      <c r="Q30" s="98" t="s">
        <v>95</v>
      </c>
      <c r="R30" s="98" t="s">
        <v>95</v>
      </c>
      <c r="S30" s="98" t="s">
        <v>95</v>
      </c>
      <c r="T30" s="98" t="s">
        <v>95</v>
      </c>
      <c r="U30" s="98" t="s">
        <v>95</v>
      </c>
      <c r="V30" s="98">
        <v>3</v>
      </c>
      <c r="W30" s="98">
        <v>0.4</v>
      </c>
      <c r="X30" s="98" t="s">
        <v>95</v>
      </c>
      <c r="Y30" s="98" t="s">
        <v>95</v>
      </c>
      <c r="Z30" s="98" t="s">
        <v>95</v>
      </c>
      <c r="AA30" s="98" t="s">
        <v>95</v>
      </c>
    </row>
    <row r="31" spans="1:27" ht="36" x14ac:dyDescent="0.25">
      <c r="A31" s="138" t="str">
        <f>'1'!A28</f>
        <v>1.2.1.1</v>
      </c>
      <c r="B31" s="139" t="str">
        <f>'1'!B28</f>
        <v xml:space="preserve">Реконструкция трансформаторной подстанции 2х400 кВА с заменой силовых трансформаторов ЗТП-Надеево-1 п. Надеево, Вологодский район </v>
      </c>
      <c r="C31" s="138" t="str">
        <f>'1'!C28</f>
        <v>L_TP_1.2.1.1_17</v>
      </c>
      <c r="D31" s="98">
        <v>3</v>
      </c>
      <c r="E31" s="98">
        <v>0.8</v>
      </c>
      <c r="F31" s="98" t="s">
        <v>95</v>
      </c>
      <c r="G31" s="98" t="s">
        <v>95</v>
      </c>
      <c r="H31" s="98" t="s">
        <v>95</v>
      </c>
      <c r="I31" s="98" t="s">
        <v>95</v>
      </c>
      <c r="J31" s="98" t="s">
        <v>95</v>
      </c>
      <c r="K31" s="98" t="s">
        <v>95</v>
      </c>
      <c r="L31" s="98" t="s">
        <v>95</v>
      </c>
      <c r="M31" s="98" t="s">
        <v>95</v>
      </c>
      <c r="N31" s="98" t="s">
        <v>95</v>
      </c>
      <c r="O31" s="98" t="s">
        <v>95</v>
      </c>
      <c r="P31" s="98" t="s">
        <v>95</v>
      </c>
      <c r="Q31" s="98" t="s">
        <v>95</v>
      </c>
      <c r="R31" s="98" t="s">
        <v>95</v>
      </c>
      <c r="S31" s="98" t="s">
        <v>95</v>
      </c>
      <c r="T31" s="98" t="s">
        <v>95</v>
      </c>
      <c r="U31" s="98" t="s">
        <v>95</v>
      </c>
      <c r="V31" s="98" t="s">
        <v>95</v>
      </c>
      <c r="W31" s="98" t="s">
        <v>95</v>
      </c>
      <c r="X31" s="98" t="s">
        <v>95</v>
      </c>
      <c r="Y31" s="98" t="s">
        <v>95</v>
      </c>
      <c r="Z31" s="98" t="s">
        <v>95</v>
      </c>
      <c r="AA31" s="98" t="s">
        <v>95</v>
      </c>
    </row>
    <row r="32" spans="1:27" ht="36" x14ac:dyDescent="0.25">
      <c r="A32" s="138" t="str">
        <f>'1'!A29</f>
        <v>1.2.1.1</v>
      </c>
      <c r="B32" s="139" t="str">
        <f>'1'!B29</f>
        <v xml:space="preserve">Реконструкция трансформаторной подстанции 2х400 кВА с заменой силовых трансформаторов ЗТП-Надеево-2 п. Надеево, Вологодский район </v>
      </c>
      <c r="C32" s="138" t="str">
        <f>'1'!C29</f>
        <v>L_TP_1.2.1.1_18</v>
      </c>
      <c r="D32" s="98" t="s">
        <v>95</v>
      </c>
      <c r="E32" s="98" t="s">
        <v>95</v>
      </c>
      <c r="F32" s="98" t="s">
        <v>95</v>
      </c>
      <c r="G32" s="98" t="s">
        <v>95</v>
      </c>
      <c r="H32" s="98" t="s">
        <v>95</v>
      </c>
      <c r="I32" s="98" t="s">
        <v>95</v>
      </c>
      <c r="J32" s="98">
        <v>3</v>
      </c>
      <c r="K32" s="98">
        <v>0.8</v>
      </c>
      <c r="L32" s="98" t="s">
        <v>95</v>
      </c>
      <c r="M32" s="98" t="s">
        <v>95</v>
      </c>
      <c r="N32" s="98" t="s">
        <v>95</v>
      </c>
      <c r="O32" s="98" t="s">
        <v>95</v>
      </c>
      <c r="P32" s="98" t="s">
        <v>95</v>
      </c>
      <c r="Q32" s="98" t="s">
        <v>95</v>
      </c>
      <c r="R32" s="98" t="s">
        <v>95</v>
      </c>
      <c r="S32" s="98" t="s">
        <v>95</v>
      </c>
      <c r="T32" s="98" t="s">
        <v>95</v>
      </c>
      <c r="U32" s="98" t="s">
        <v>95</v>
      </c>
      <c r="V32" s="98" t="s">
        <v>95</v>
      </c>
      <c r="W32" s="98" t="s">
        <v>95</v>
      </c>
      <c r="X32" s="98" t="s">
        <v>95</v>
      </c>
      <c r="Y32" s="98" t="s">
        <v>95</v>
      </c>
      <c r="Z32" s="98" t="s">
        <v>95</v>
      </c>
      <c r="AA32" s="98" t="s">
        <v>95</v>
      </c>
    </row>
    <row r="33" spans="1:27" ht="36" x14ac:dyDescent="0.25">
      <c r="A33" s="138" t="str">
        <f>'1'!A30</f>
        <v>1.2.1.1</v>
      </c>
      <c r="B33" s="139" t="str">
        <f>'1'!B30</f>
        <v xml:space="preserve">Реконструкция трансформаторной подстанции 1х250 кВА  с заменой силового трансформатора КТП-Михалево-3 п. Надеево, Вологодский район </v>
      </c>
      <c r="C33" s="138" t="str">
        <f>'1'!C30</f>
        <v>L_TP_1.2.1.1_19</v>
      </c>
      <c r="D33" s="98" t="s">
        <v>95</v>
      </c>
      <c r="E33" s="98" t="s">
        <v>95</v>
      </c>
      <c r="F33" s="98" t="s">
        <v>95</v>
      </c>
      <c r="G33" s="98" t="s">
        <v>95</v>
      </c>
      <c r="H33" s="98" t="s">
        <v>95</v>
      </c>
      <c r="I33" s="98" t="s">
        <v>95</v>
      </c>
      <c r="J33" s="98">
        <v>3</v>
      </c>
      <c r="K33" s="98">
        <v>0.25</v>
      </c>
      <c r="L33" s="98" t="s">
        <v>95</v>
      </c>
      <c r="M33" s="98" t="s">
        <v>95</v>
      </c>
      <c r="N33" s="98" t="s">
        <v>95</v>
      </c>
      <c r="O33" s="98" t="s">
        <v>95</v>
      </c>
      <c r="P33" s="98" t="s">
        <v>95</v>
      </c>
      <c r="Q33" s="98" t="s">
        <v>95</v>
      </c>
      <c r="R33" s="98" t="s">
        <v>95</v>
      </c>
      <c r="S33" s="98" t="s">
        <v>95</v>
      </c>
      <c r="T33" s="98" t="s">
        <v>95</v>
      </c>
      <c r="U33" s="98" t="s">
        <v>95</v>
      </c>
      <c r="V33" s="98" t="s">
        <v>95</v>
      </c>
      <c r="W33" s="98" t="s">
        <v>95</v>
      </c>
      <c r="X33" s="98" t="s">
        <v>95</v>
      </c>
      <c r="Y33" s="98" t="s">
        <v>95</v>
      </c>
      <c r="Z33" s="98" t="s">
        <v>95</v>
      </c>
      <c r="AA33" s="98" t="s">
        <v>95</v>
      </c>
    </row>
    <row r="34" spans="1:27" ht="36" x14ac:dyDescent="0.25">
      <c r="A34" s="138" t="str">
        <f>'1'!A31</f>
        <v>1.2.1.1</v>
      </c>
      <c r="B34" s="139" t="str">
        <f>'1'!B31</f>
        <v xml:space="preserve">Реконструкция трансформаторной подстанции 1х250 кВА с заменой силового трансформатора ЗТП- 400 Торговый центр п. Непотягово, Вологодский район </v>
      </c>
      <c r="C34" s="138" t="str">
        <f>'1'!C31</f>
        <v>L_TP_1.2.1.1_20</v>
      </c>
      <c r="D34" s="98" t="s">
        <v>95</v>
      </c>
      <c r="E34" s="98" t="s">
        <v>95</v>
      </c>
      <c r="F34" s="98" t="s">
        <v>95</v>
      </c>
      <c r="G34" s="98" t="s">
        <v>95</v>
      </c>
      <c r="H34" s="98" t="s">
        <v>95</v>
      </c>
      <c r="I34" s="98" t="s">
        <v>95</v>
      </c>
      <c r="J34" s="98">
        <v>3</v>
      </c>
      <c r="K34" s="98">
        <v>0.25</v>
      </c>
      <c r="L34" s="98" t="s">
        <v>95</v>
      </c>
      <c r="M34" s="98" t="s">
        <v>95</v>
      </c>
      <c r="N34" s="98" t="s">
        <v>95</v>
      </c>
      <c r="O34" s="98" t="s">
        <v>95</v>
      </c>
      <c r="P34" s="98" t="s">
        <v>95</v>
      </c>
      <c r="Q34" s="98" t="s">
        <v>95</v>
      </c>
      <c r="R34" s="98" t="s">
        <v>95</v>
      </c>
      <c r="S34" s="98" t="s">
        <v>95</v>
      </c>
      <c r="T34" s="98" t="s">
        <v>95</v>
      </c>
      <c r="U34" s="98" t="s">
        <v>95</v>
      </c>
      <c r="V34" s="98" t="s">
        <v>95</v>
      </c>
      <c r="W34" s="98" t="s">
        <v>95</v>
      </c>
      <c r="X34" s="98" t="s">
        <v>95</v>
      </c>
      <c r="Y34" s="98" t="s">
        <v>95</v>
      </c>
      <c r="Z34" s="98" t="s">
        <v>95</v>
      </c>
      <c r="AA34" s="98" t="s">
        <v>95</v>
      </c>
    </row>
    <row r="35" spans="1:27" ht="36" x14ac:dyDescent="0.25">
      <c r="A35" s="138" t="str">
        <f>'1'!A32</f>
        <v>1.2.1.1</v>
      </c>
      <c r="B35" s="139" t="str">
        <f>'1'!B32</f>
        <v xml:space="preserve">Реконструкция трансформаторной подстанции 1х400 кВА с заменой силового трансформатора ЗТП-ПМК-1 п. Сосновка, Вологодский район </v>
      </c>
      <c r="C35" s="138" t="str">
        <f>'1'!C32</f>
        <v>L_TP_1.2.1.1_21</v>
      </c>
      <c r="D35" s="98" t="s">
        <v>95</v>
      </c>
      <c r="E35" s="98" t="s">
        <v>95</v>
      </c>
      <c r="F35" s="98" t="s">
        <v>95</v>
      </c>
      <c r="G35" s="98" t="s">
        <v>95</v>
      </c>
      <c r="H35" s="98" t="s">
        <v>95</v>
      </c>
      <c r="I35" s="98" t="s">
        <v>95</v>
      </c>
      <c r="J35" s="98">
        <v>3</v>
      </c>
      <c r="K35" s="98">
        <v>0.4</v>
      </c>
      <c r="L35" s="98" t="s">
        <v>95</v>
      </c>
      <c r="M35" s="98" t="s">
        <v>95</v>
      </c>
      <c r="N35" s="98" t="s">
        <v>95</v>
      </c>
      <c r="O35" s="98" t="s">
        <v>95</v>
      </c>
      <c r="P35" s="98" t="s">
        <v>95</v>
      </c>
      <c r="Q35" s="98" t="s">
        <v>95</v>
      </c>
      <c r="R35" s="98" t="s">
        <v>95</v>
      </c>
      <c r="S35" s="98" t="s">
        <v>95</v>
      </c>
      <c r="T35" s="98" t="s">
        <v>95</v>
      </c>
      <c r="U35" s="98" t="s">
        <v>95</v>
      </c>
      <c r="V35" s="98" t="s">
        <v>95</v>
      </c>
      <c r="W35" s="98" t="s">
        <v>95</v>
      </c>
      <c r="X35" s="98" t="s">
        <v>95</v>
      </c>
      <c r="Y35" s="98" t="s">
        <v>95</v>
      </c>
      <c r="Z35" s="98" t="s">
        <v>95</v>
      </c>
      <c r="AA35" s="98" t="s">
        <v>95</v>
      </c>
    </row>
    <row r="36" spans="1:27" ht="36" x14ac:dyDescent="0.25">
      <c r="A36" s="138" t="str">
        <f>'1'!A33</f>
        <v>1.2.1.1</v>
      </c>
      <c r="B36" s="139" t="str">
        <f>'1'!B33</f>
        <v xml:space="preserve">Реконструкция трансформаторной подстанции 1х400 кВА с заменой силового трансформатора ТП-Очистные п. Сосновка, Вологодский район </v>
      </c>
      <c r="C36" s="138" t="str">
        <f>'1'!C33</f>
        <v>L_TP_1.2.1.1_22</v>
      </c>
      <c r="D36" s="98" t="s">
        <v>95</v>
      </c>
      <c r="E36" s="98" t="s">
        <v>95</v>
      </c>
      <c r="F36" s="98" t="s">
        <v>95</v>
      </c>
      <c r="G36" s="98" t="s">
        <v>95</v>
      </c>
      <c r="H36" s="98" t="s">
        <v>95</v>
      </c>
      <c r="I36" s="98" t="s">
        <v>95</v>
      </c>
      <c r="J36" s="98">
        <v>3</v>
      </c>
      <c r="K36" s="98">
        <v>0.4</v>
      </c>
      <c r="L36" s="98" t="s">
        <v>95</v>
      </c>
      <c r="M36" s="98" t="s">
        <v>95</v>
      </c>
      <c r="N36" s="98" t="s">
        <v>95</v>
      </c>
      <c r="O36" s="98" t="s">
        <v>95</v>
      </c>
      <c r="P36" s="98" t="s">
        <v>95</v>
      </c>
      <c r="Q36" s="98" t="s">
        <v>95</v>
      </c>
      <c r="R36" s="98" t="s">
        <v>95</v>
      </c>
      <c r="S36" s="98" t="s">
        <v>95</v>
      </c>
      <c r="T36" s="98" t="s">
        <v>95</v>
      </c>
      <c r="U36" s="98" t="s">
        <v>95</v>
      </c>
      <c r="V36" s="98" t="s">
        <v>95</v>
      </c>
      <c r="W36" s="98" t="s">
        <v>95</v>
      </c>
      <c r="X36" s="98" t="s">
        <v>95</v>
      </c>
      <c r="Y36" s="98" t="s">
        <v>95</v>
      </c>
      <c r="Z36" s="98" t="s">
        <v>95</v>
      </c>
      <c r="AA36" s="98" t="s">
        <v>95</v>
      </c>
    </row>
    <row r="37" spans="1:27" ht="36" x14ac:dyDescent="0.25">
      <c r="A37" s="138" t="str">
        <f>'1'!A34</f>
        <v>1.2.1.1</v>
      </c>
      <c r="B37" s="139" t="str">
        <f>'1'!B34</f>
        <v xml:space="preserve">Реконструкция РП-0,4 кВ, замена КР0,4 кВ жилых домов в кол-ве 23 шт. п. Ермаково, Вологодский район </v>
      </c>
      <c r="C37" s="138" t="str">
        <f>'1'!C34</f>
        <v>L_TP_1.2.1.1_29</v>
      </c>
      <c r="D37" s="98" t="s">
        <v>95</v>
      </c>
      <c r="E37" s="98" t="s">
        <v>95</v>
      </c>
      <c r="F37" s="98" t="s">
        <v>95</v>
      </c>
      <c r="G37" s="98" t="s">
        <v>95</v>
      </c>
      <c r="H37" s="98" t="s">
        <v>95</v>
      </c>
      <c r="I37" s="98" t="s">
        <v>95</v>
      </c>
      <c r="J37" s="98" t="s">
        <v>95</v>
      </c>
      <c r="K37" s="98" t="s">
        <v>95</v>
      </c>
      <c r="L37" s="98" t="s">
        <v>95</v>
      </c>
      <c r="M37" s="98" t="s">
        <v>95</v>
      </c>
      <c r="N37" s="98" t="s">
        <v>95</v>
      </c>
      <c r="O37" s="98" t="s">
        <v>95</v>
      </c>
      <c r="P37" s="98">
        <v>3</v>
      </c>
      <c r="Q37" s="98" t="s">
        <v>95</v>
      </c>
      <c r="R37" s="98" t="s">
        <v>95</v>
      </c>
      <c r="S37" s="98" t="s">
        <v>95</v>
      </c>
      <c r="T37" s="98" t="s">
        <v>95</v>
      </c>
      <c r="U37" s="98">
        <v>23</v>
      </c>
      <c r="V37" s="98" t="s">
        <v>95</v>
      </c>
      <c r="W37" s="98" t="s">
        <v>95</v>
      </c>
      <c r="X37" s="98" t="s">
        <v>95</v>
      </c>
      <c r="Y37" s="98" t="s">
        <v>95</v>
      </c>
      <c r="Z37" s="98" t="s">
        <v>95</v>
      </c>
      <c r="AA37" s="98" t="s">
        <v>95</v>
      </c>
    </row>
    <row r="38" spans="1:27" ht="36" x14ac:dyDescent="0.25">
      <c r="A38" s="138" t="str">
        <f>'1'!A35</f>
        <v>1.2.3.1</v>
      </c>
      <c r="B38" s="139" t="str">
        <f>'1'!B35</f>
        <v>Реализация мероприятий по интеллектуальному учету электричекой энергии</v>
      </c>
      <c r="C38" s="138" t="str">
        <f>'1'!C35</f>
        <v>L_ISUE_1.2.3.1_02</v>
      </c>
      <c r="D38" s="98" t="s">
        <v>95</v>
      </c>
      <c r="E38" s="98" t="s">
        <v>95</v>
      </c>
      <c r="F38" s="98" t="s">
        <v>95</v>
      </c>
      <c r="G38" s="98" t="s">
        <v>95</v>
      </c>
      <c r="H38" s="98" t="s">
        <v>95</v>
      </c>
      <c r="I38" s="98">
        <v>132</v>
      </c>
      <c r="J38" s="98" t="s">
        <v>95</v>
      </c>
      <c r="K38" s="98" t="s">
        <v>95</v>
      </c>
      <c r="L38" s="98" t="s">
        <v>95</v>
      </c>
      <c r="M38" s="98" t="s">
        <v>95</v>
      </c>
      <c r="N38" s="98" t="s">
        <v>95</v>
      </c>
      <c r="O38" s="98">
        <v>88</v>
      </c>
      <c r="P38" s="98">
        <v>4</v>
      </c>
      <c r="Q38" s="98" t="s">
        <v>95</v>
      </c>
      <c r="R38" s="98" t="s">
        <v>95</v>
      </c>
      <c r="S38" s="98">
        <v>0.96</v>
      </c>
      <c r="T38" s="98" t="s">
        <v>95</v>
      </c>
      <c r="U38" s="98" t="s">
        <v>95</v>
      </c>
      <c r="V38" s="98" t="s">
        <v>95</v>
      </c>
      <c r="W38" s="98" t="s">
        <v>95</v>
      </c>
      <c r="X38" s="98" t="s">
        <v>95</v>
      </c>
      <c r="Y38" s="98" t="s">
        <v>95</v>
      </c>
      <c r="Z38" s="98" t="s">
        <v>95</v>
      </c>
      <c r="AA38" s="98">
        <v>133</v>
      </c>
    </row>
    <row r="39" spans="1:27" ht="36" x14ac:dyDescent="0.25">
      <c r="A39" s="138" t="str">
        <f>'1'!A36</f>
        <v>1.4.1</v>
      </c>
      <c r="B39" s="139" t="str">
        <f>'1'!B36</f>
        <v>Новое строительство КЛЭП-0,4 кВ ТП-поселок-Дома№6,7,8,2,1,9,11,13,10,5,5А п. Можайское, Вологодский район</v>
      </c>
      <c r="C39" s="138" t="str">
        <f>'1'!C36</f>
        <v>L_KL_1.4.1_24</v>
      </c>
      <c r="D39" s="98" t="s">
        <v>95</v>
      </c>
      <c r="E39" s="98" t="s">
        <v>95</v>
      </c>
      <c r="F39" s="98" t="s">
        <v>95</v>
      </c>
      <c r="G39" s="98" t="s">
        <v>95</v>
      </c>
      <c r="H39" s="98" t="s">
        <v>95</v>
      </c>
      <c r="I39" s="98" t="s">
        <v>95</v>
      </c>
      <c r="J39" s="98" t="s">
        <v>95</v>
      </c>
      <c r="K39" s="98" t="s">
        <v>95</v>
      </c>
      <c r="L39" s="98" t="s">
        <v>95</v>
      </c>
      <c r="M39" s="98" t="s">
        <v>95</v>
      </c>
      <c r="N39" s="98" t="s">
        <v>95</v>
      </c>
      <c r="O39" s="98" t="s">
        <v>95</v>
      </c>
      <c r="P39" s="98" t="s">
        <v>95</v>
      </c>
      <c r="Q39" s="98" t="s">
        <v>95</v>
      </c>
      <c r="R39" s="98" t="s">
        <v>95</v>
      </c>
      <c r="S39" s="98" t="s">
        <v>95</v>
      </c>
      <c r="T39" s="98" t="s">
        <v>95</v>
      </c>
      <c r="U39" s="98">
        <v>24</v>
      </c>
      <c r="V39" s="98" t="s">
        <v>95</v>
      </c>
      <c r="W39" s="98" t="s">
        <v>95</v>
      </c>
      <c r="X39" s="98" t="s">
        <v>95</v>
      </c>
      <c r="Y39" s="98" t="s">
        <v>95</v>
      </c>
      <c r="Z39" s="98" t="s">
        <v>95</v>
      </c>
      <c r="AA39" s="98" t="s">
        <v>95</v>
      </c>
    </row>
    <row r="40" spans="1:27" ht="21.75" customHeight="1" x14ac:dyDescent="0.25">
      <c r="A40" s="74" t="s">
        <v>21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</row>
    <row r="41" spans="1:27" ht="24" customHeight="1" x14ac:dyDescent="0.25">
      <c r="A41" s="74" t="s">
        <v>22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</row>
    <row r="42" spans="1:27" ht="36" customHeight="1" x14ac:dyDescent="0.25">
      <c r="A42" s="74" t="s">
        <v>23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</row>
    <row r="43" spans="1:27" ht="17.25" customHeight="1" x14ac:dyDescent="0.25">
      <c r="A43" s="74" t="s">
        <v>24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</row>
    <row r="44" spans="1:27" ht="26.25" customHeight="1" x14ac:dyDescent="0.25">
      <c r="A44" s="74" t="s">
        <v>384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</row>
    <row r="45" spans="1:27" ht="21" customHeight="1" x14ac:dyDescent="0.25">
      <c r="A45" s="74" t="s">
        <v>385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</row>
    <row r="46" spans="1:27" ht="29.25" customHeight="1" x14ac:dyDescent="0.25">
      <c r="A46" s="74" t="s">
        <v>160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</row>
    <row r="47" spans="1:27" x14ac:dyDescent="0.25">
      <c r="A47" s="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x14ac:dyDescent="0.25">
      <c r="A48" s="3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x14ac:dyDescent="0.25">
      <c r="A49" s="3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x14ac:dyDescent="0.25">
      <c r="A50" s="3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x14ac:dyDescent="0.25">
      <c r="A51" s="3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</sheetData>
  <autoFilter ref="A18:AA46"/>
  <mergeCells count="25">
    <mergeCell ref="A43:AA43"/>
    <mergeCell ref="A44:AA44"/>
    <mergeCell ref="A5:AA5"/>
    <mergeCell ref="A11:AA11"/>
    <mergeCell ref="A12:AA12"/>
    <mergeCell ref="A7:AA7"/>
    <mergeCell ref="P16:U16"/>
    <mergeCell ref="W1:AB1"/>
    <mergeCell ref="W2:AB2"/>
    <mergeCell ref="A45:AA45"/>
    <mergeCell ref="A46:AA46"/>
    <mergeCell ref="D14:AA14"/>
    <mergeCell ref="D15:I15"/>
    <mergeCell ref="D16:I16"/>
    <mergeCell ref="J15:O15"/>
    <mergeCell ref="J16:O16"/>
    <mergeCell ref="V15:AA15"/>
    <mergeCell ref="V16:AA16"/>
    <mergeCell ref="A40:AA40"/>
    <mergeCell ref="A41:AA41"/>
    <mergeCell ref="A42:AA42"/>
    <mergeCell ref="A14:A17"/>
    <mergeCell ref="B14:B17"/>
    <mergeCell ref="C14:C17"/>
    <mergeCell ref="P15:U15"/>
  </mergeCells>
  <pageMargins left="0.19685039370078741" right="0.19685039370078741" top="0.74803149606299213" bottom="0.74803149606299213" header="0.31496062992125984" footer="0.31496062992125984"/>
  <pageSetup paperSize="9" scale="3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T47"/>
  <sheetViews>
    <sheetView view="pageBreakPreview" zoomScale="75" zoomScaleNormal="100" zoomScaleSheetLayoutView="75" workbookViewId="0">
      <selection activeCell="A7" sqref="A7:AS7"/>
    </sheetView>
  </sheetViews>
  <sheetFormatPr defaultRowHeight="15" x14ac:dyDescent="0.25"/>
  <cols>
    <col min="1" max="1" width="16.42578125" customWidth="1"/>
    <col min="2" max="2" width="61.28515625" customWidth="1"/>
    <col min="3" max="3" width="30.28515625" customWidth="1"/>
    <col min="4" max="9" width="9.28515625" bestFit="1" customWidth="1"/>
    <col min="10" max="10" width="9.85546875" bestFit="1" customWidth="1"/>
    <col min="11" max="16" width="9.140625" customWidth="1"/>
    <col min="17" max="17" width="13" customWidth="1"/>
    <col min="18" max="31" width="9.140625" customWidth="1"/>
    <col min="32" max="37" width="9.28515625" bestFit="1" customWidth="1"/>
    <col min="38" max="38" width="9.85546875" bestFit="1" customWidth="1"/>
    <col min="39" max="44" width="9.28515625" bestFit="1" customWidth="1"/>
    <col min="45" max="45" width="13.7109375" customWidth="1"/>
  </cols>
  <sheetData>
    <row r="1" spans="1:46" ht="18" x14ac:dyDescent="0.25">
      <c r="A1" s="3"/>
      <c r="B1" s="1"/>
      <c r="C1" s="1"/>
      <c r="D1" s="1"/>
      <c r="E1" s="1"/>
      <c r="F1" s="1"/>
      <c r="G1" s="1"/>
      <c r="H1" s="1"/>
      <c r="I1" s="1"/>
      <c r="J1" s="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1"/>
      <c r="AN1" s="1"/>
      <c r="AO1" s="61" t="s">
        <v>290</v>
      </c>
      <c r="AP1" s="61"/>
      <c r="AQ1" s="61"/>
      <c r="AR1" s="61"/>
      <c r="AS1" s="61"/>
      <c r="AT1" s="61"/>
    </row>
    <row r="2" spans="1:46" ht="64.5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104" t="s">
        <v>293</v>
      </c>
      <c r="AP2" s="104"/>
      <c r="AQ2" s="104"/>
      <c r="AR2" s="104"/>
      <c r="AS2" s="104"/>
      <c r="AT2" s="104"/>
    </row>
    <row r="3" spans="1:46" ht="35.2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66" t="s">
        <v>366</v>
      </c>
      <c r="AP3" s="66"/>
      <c r="AQ3" s="66"/>
      <c r="AR3" s="66"/>
      <c r="AS3" s="66"/>
    </row>
    <row r="4" spans="1:46" ht="18" x14ac:dyDescent="0.25">
      <c r="A4" s="55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</row>
    <row r="5" spans="1:46" ht="18" x14ac:dyDescent="0.25">
      <c r="A5" s="96" t="s">
        <v>189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</row>
    <row r="6" spans="1:46" ht="18" x14ac:dyDescent="0.25">
      <c r="A6" s="55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6" ht="18" x14ac:dyDescent="0.25">
      <c r="A7" s="54" t="s">
        <v>198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</row>
    <row r="8" spans="1:46" ht="18" x14ac:dyDescent="0.25">
      <c r="A8" s="55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</row>
    <row r="9" spans="1:46" ht="18" x14ac:dyDescent="0.25">
      <c r="A9" s="55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</row>
    <row r="10" spans="1:46" ht="18" x14ac:dyDescent="0.25">
      <c r="A10" s="54" t="str">
        <f>'6'!A11:AA11</f>
        <v>Общество с ограниченной ответственностью "Городская электросетевая компания"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</row>
    <row r="11" spans="1:46" x14ac:dyDescent="0.25">
      <c r="A11" s="36" t="s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</row>
    <row r="12" spans="1:46" x14ac:dyDescent="0.25">
      <c r="A12" s="3"/>
      <c r="B12" s="1"/>
      <c r="C12" s="1"/>
      <c r="D12" s="1"/>
      <c r="E12" s="1"/>
      <c r="F12" s="1"/>
      <c r="G12" s="1"/>
      <c r="H12" s="1"/>
      <c r="I12" s="1"/>
      <c r="J12" s="1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1"/>
      <c r="AN12" s="1"/>
      <c r="AO12" s="1"/>
      <c r="AP12" s="1"/>
      <c r="AQ12" s="1"/>
      <c r="AR12" s="1"/>
      <c r="AS12" s="1"/>
    </row>
    <row r="13" spans="1:46" ht="39" customHeight="1" x14ac:dyDescent="0.25">
      <c r="A13" s="136" t="s">
        <v>2</v>
      </c>
      <c r="B13" s="68" t="s">
        <v>42</v>
      </c>
      <c r="C13" s="68" t="s">
        <v>4</v>
      </c>
      <c r="D13" s="68" t="s">
        <v>193</v>
      </c>
      <c r="E13" s="68"/>
      <c r="F13" s="68"/>
      <c r="G13" s="68"/>
      <c r="H13" s="68"/>
      <c r="I13" s="68"/>
      <c r="J13" s="68"/>
      <c r="K13" s="68" t="s">
        <v>194</v>
      </c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</row>
    <row r="14" spans="1:46" ht="15.75" x14ac:dyDescent="0.25">
      <c r="A14" s="136"/>
      <c r="B14" s="68"/>
      <c r="C14" s="68"/>
      <c r="D14" s="68"/>
      <c r="E14" s="68"/>
      <c r="F14" s="68"/>
      <c r="G14" s="68"/>
      <c r="H14" s="68"/>
      <c r="I14" s="68"/>
      <c r="J14" s="68"/>
      <c r="K14" s="112" t="s">
        <v>280</v>
      </c>
      <c r="L14" s="112"/>
      <c r="M14" s="112"/>
      <c r="N14" s="112"/>
      <c r="O14" s="112"/>
      <c r="P14" s="112"/>
      <c r="Q14" s="112"/>
      <c r="R14" s="112" t="s">
        <v>281</v>
      </c>
      <c r="S14" s="112"/>
      <c r="T14" s="112"/>
      <c r="U14" s="112"/>
      <c r="V14" s="112"/>
      <c r="W14" s="112"/>
      <c r="X14" s="112"/>
      <c r="Y14" s="112" t="s">
        <v>282</v>
      </c>
      <c r="Z14" s="112"/>
      <c r="AA14" s="112"/>
      <c r="AB14" s="112"/>
      <c r="AC14" s="112"/>
      <c r="AD14" s="112"/>
      <c r="AE14" s="112"/>
      <c r="AF14" s="112" t="s">
        <v>355</v>
      </c>
      <c r="AG14" s="112"/>
      <c r="AH14" s="112"/>
      <c r="AI14" s="112"/>
      <c r="AJ14" s="112"/>
      <c r="AK14" s="112"/>
      <c r="AL14" s="112"/>
      <c r="AM14" s="68" t="s">
        <v>98</v>
      </c>
      <c r="AN14" s="68"/>
      <c r="AO14" s="68"/>
      <c r="AP14" s="68"/>
      <c r="AQ14" s="68"/>
      <c r="AR14" s="68"/>
      <c r="AS14" s="68"/>
    </row>
    <row r="15" spans="1:46" ht="15.75" customHeight="1" x14ac:dyDescent="0.25">
      <c r="A15" s="136"/>
      <c r="B15" s="68"/>
      <c r="C15" s="68"/>
      <c r="D15" s="68" t="s">
        <v>11</v>
      </c>
      <c r="E15" s="68"/>
      <c r="F15" s="68"/>
      <c r="G15" s="68"/>
      <c r="H15" s="68"/>
      <c r="I15" s="68"/>
      <c r="J15" s="68"/>
      <c r="K15" s="68" t="s">
        <v>54</v>
      </c>
      <c r="L15" s="68"/>
      <c r="M15" s="68"/>
      <c r="N15" s="68"/>
      <c r="O15" s="68"/>
      <c r="P15" s="68"/>
      <c r="Q15" s="68"/>
      <c r="R15" s="68" t="s">
        <v>54</v>
      </c>
      <c r="S15" s="68"/>
      <c r="T15" s="68"/>
      <c r="U15" s="68"/>
      <c r="V15" s="68"/>
      <c r="W15" s="68"/>
      <c r="X15" s="68"/>
      <c r="Y15" s="68" t="s">
        <v>54</v>
      </c>
      <c r="Z15" s="68"/>
      <c r="AA15" s="68"/>
      <c r="AB15" s="68"/>
      <c r="AC15" s="68"/>
      <c r="AD15" s="68"/>
      <c r="AE15" s="68"/>
      <c r="AF15" s="68" t="s">
        <v>54</v>
      </c>
      <c r="AG15" s="68"/>
      <c r="AH15" s="68"/>
      <c r="AI15" s="68"/>
      <c r="AJ15" s="68"/>
      <c r="AK15" s="68"/>
      <c r="AL15" s="68"/>
      <c r="AM15" s="68" t="s">
        <v>11</v>
      </c>
      <c r="AN15" s="68"/>
      <c r="AO15" s="68"/>
      <c r="AP15" s="68"/>
      <c r="AQ15" s="68"/>
      <c r="AR15" s="68"/>
      <c r="AS15" s="68"/>
    </row>
    <row r="16" spans="1:46" ht="15.75" customHeight="1" x14ac:dyDescent="0.25">
      <c r="A16" s="136"/>
      <c r="B16" s="68"/>
      <c r="C16" s="68"/>
      <c r="D16" s="113" t="s">
        <v>153</v>
      </c>
      <c r="E16" s="113" t="s">
        <v>154</v>
      </c>
      <c r="F16" s="113" t="s">
        <v>195</v>
      </c>
      <c r="G16" s="113" t="s">
        <v>196</v>
      </c>
      <c r="H16" s="113" t="s">
        <v>197</v>
      </c>
      <c r="I16" s="113" t="s">
        <v>156</v>
      </c>
      <c r="J16" s="113" t="s">
        <v>157</v>
      </c>
      <c r="K16" s="113" t="s">
        <v>153</v>
      </c>
      <c r="L16" s="113" t="s">
        <v>154</v>
      </c>
      <c r="M16" s="113" t="s">
        <v>195</v>
      </c>
      <c r="N16" s="113" t="s">
        <v>196</v>
      </c>
      <c r="O16" s="113" t="s">
        <v>197</v>
      </c>
      <c r="P16" s="113" t="s">
        <v>156</v>
      </c>
      <c r="Q16" s="113" t="s">
        <v>157</v>
      </c>
      <c r="R16" s="113" t="s">
        <v>153</v>
      </c>
      <c r="S16" s="113" t="s">
        <v>154</v>
      </c>
      <c r="T16" s="113" t="s">
        <v>195</v>
      </c>
      <c r="U16" s="113" t="s">
        <v>196</v>
      </c>
      <c r="V16" s="113" t="s">
        <v>197</v>
      </c>
      <c r="W16" s="113" t="s">
        <v>156</v>
      </c>
      <c r="X16" s="113" t="s">
        <v>157</v>
      </c>
      <c r="Y16" s="113" t="s">
        <v>153</v>
      </c>
      <c r="Z16" s="113" t="s">
        <v>154</v>
      </c>
      <c r="AA16" s="113" t="s">
        <v>195</v>
      </c>
      <c r="AB16" s="113" t="s">
        <v>196</v>
      </c>
      <c r="AC16" s="113" t="s">
        <v>197</v>
      </c>
      <c r="AD16" s="113" t="s">
        <v>156</v>
      </c>
      <c r="AE16" s="113" t="s">
        <v>157</v>
      </c>
      <c r="AF16" s="113" t="s">
        <v>153</v>
      </c>
      <c r="AG16" s="113" t="s">
        <v>154</v>
      </c>
      <c r="AH16" s="113" t="s">
        <v>195</v>
      </c>
      <c r="AI16" s="113" t="s">
        <v>196</v>
      </c>
      <c r="AJ16" s="113" t="s">
        <v>197</v>
      </c>
      <c r="AK16" s="113" t="s">
        <v>156</v>
      </c>
      <c r="AL16" s="113" t="s">
        <v>157</v>
      </c>
      <c r="AM16" s="113" t="s">
        <v>153</v>
      </c>
      <c r="AN16" s="113" t="s">
        <v>154</v>
      </c>
      <c r="AO16" s="113" t="s">
        <v>195</v>
      </c>
      <c r="AP16" s="113" t="s">
        <v>196</v>
      </c>
      <c r="AQ16" s="113" t="s">
        <v>197</v>
      </c>
      <c r="AR16" s="113" t="s">
        <v>156</v>
      </c>
      <c r="AS16" s="113" t="s">
        <v>157</v>
      </c>
    </row>
    <row r="17" spans="1:45" x14ac:dyDescent="0.25">
      <c r="A17" s="137">
        <v>1</v>
      </c>
      <c r="B17" s="72">
        <v>2</v>
      </c>
      <c r="C17" s="72">
        <v>3</v>
      </c>
      <c r="D17" s="110" t="s">
        <v>162</v>
      </c>
      <c r="E17" s="110" t="s">
        <v>161</v>
      </c>
      <c r="F17" s="110" t="s">
        <v>163</v>
      </c>
      <c r="G17" s="110" t="s">
        <v>164</v>
      </c>
      <c r="H17" s="110" t="s">
        <v>165</v>
      </c>
      <c r="I17" s="110" t="s">
        <v>166</v>
      </c>
      <c r="J17" s="110" t="s">
        <v>167</v>
      </c>
      <c r="K17" s="110" t="s">
        <v>116</v>
      </c>
      <c r="L17" s="110" t="s">
        <v>117</v>
      </c>
      <c r="M17" s="110" t="s">
        <v>118</v>
      </c>
      <c r="N17" s="110" t="s">
        <v>119</v>
      </c>
      <c r="O17" s="110" t="s">
        <v>120</v>
      </c>
      <c r="P17" s="110" t="s">
        <v>121</v>
      </c>
      <c r="Q17" s="110" t="s">
        <v>122</v>
      </c>
      <c r="R17" s="110" t="s">
        <v>123</v>
      </c>
      <c r="S17" s="110" t="s">
        <v>124</v>
      </c>
      <c r="T17" s="110" t="s">
        <v>125</v>
      </c>
      <c r="U17" s="110" t="s">
        <v>126</v>
      </c>
      <c r="V17" s="110" t="s">
        <v>127</v>
      </c>
      <c r="W17" s="110" t="s">
        <v>128</v>
      </c>
      <c r="X17" s="110" t="s">
        <v>129</v>
      </c>
      <c r="Y17" s="110" t="s">
        <v>131</v>
      </c>
      <c r="Z17" s="110" t="s">
        <v>130</v>
      </c>
      <c r="AA17" s="110" t="s">
        <v>132</v>
      </c>
      <c r="AB17" s="110" t="s">
        <v>133</v>
      </c>
      <c r="AC17" s="110" t="s">
        <v>134</v>
      </c>
      <c r="AD17" s="110" t="s">
        <v>135</v>
      </c>
      <c r="AE17" s="110" t="s">
        <v>136</v>
      </c>
      <c r="AF17" s="110" t="s">
        <v>367</v>
      </c>
      <c r="AG17" s="110" t="s">
        <v>368</v>
      </c>
      <c r="AH17" s="110" t="s">
        <v>369</v>
      </c>
      <c r="AI17" s="110" t="s">
        <v>370</v>
      </c>
      <c r="AJ17" s="110" t="s">
        <v>371</v>
      </c>
      <c r="AK17" s="110" t="s">
        <v>372</v>
      </c>
      <c r="AL17" s="110" t="s">
        <v>373</v>
      </c>
      <c r="AM17" s="110" t="s">
        <v>137</v>
      </c>
      <c r="AN17" s="110" t="s">
        <v>138</v>
      </c>
      <c r="AO17" s="110" t="s">
        <v>139</v>
      </c>
      <c r="AP17" s="110" t="s">
        <v>140</v>
      </c>
      <c r="AQ17" s="110" t="s">
        <v>141</v>
      </c>
      <c r="AR17" s="110" t="s">
        <v>142</v>
      </c>
      <c r="AS17" s="110" t="s">
        <v>143</v>
      </c>
    </row>
    <row r="18" spans="1:45" ht="21" customHeight="1" x14ac:dyDescent="0.25">
      <c r="A18" s="140" t="str">
        <f>'6'!A19</f>
        <v>Всего, в т.ч.</v>
      </c>
      <c r="B18" s="140" t="str">
        <f>'6'!B19</f>
        <v>-</v>
      </c>
      <c r="C18" s="140" t="str">
        <f>'6'!C19</f>
        <v>-</v>
      </c>
      <c r="D18" s="141">
        <f>SUM(D19:D38)</f>
        <v>8.98</v>
      </c>
      <c r="E18" s="141">
        <f t="shared" ref="E18:AL18" si="0">SUM(E19:E38)</f>
        <v>0</v>
      </c>
      <c r="F18" s="141">
        <f t="shared" si="0"/>
        <v>0</v>
      </c>
      <c r="G18" s="141">
        <f t="shared" si="0"/>
        <v>0</v>
      </c>
      <c r="H18" s="141">
        <f t="shared" si="0"/>
        <v>0.96</v>
      </c>
      <c r="I18" s="141">
        <f t="shared" si="0"/>
        <v>0</v>
      </c>
      <c r="J18" s="141">
        <f>SUM(J19:J38)</f>
        <v>400</v>
      </c>
      <c r="K18" s="141">
        <f t="shared" si="0"/>
        <v>3.26</v>
      </c>
      <c r="L18" s="141">
        <f t="shared" si="0"/>
        <v>0</v>
      </c>
      <c r="M18" s="141">
        <f t="shared" si="0"/>
        <v>0</v>
      </c>
      <c r="N18" s="141">
        <f t="shared" si="0"/>
        <v>0</v>
      </c>
      <c r="O18" s="141">
        <f t="shared" si="0"/>
        <v>0</v>
      </c>
      <c r="P18" s="141">
        <f t="shared" si="0"/>
        <v>0</v>
      </c>
      <c r="Q18" s="141">
        <f t="shared" si="0"/>
        <v>132</v>
      </c>
      <c r="R18" s="141">
        <f t="shared" si="0"/>
        <v>3.46</v>
      </c>
      <c r="S18" s="141">
        <f t="shared" si="0"/>
        <v>0</v>
      </c>
      <c r="T18" s="141">
        <f t="shared" si="0"/>
        <v>0</v>
      </c>
      <c r="U18" s="141">
        <f t="shared" si="0"/>
        <v>0</v>
      </c>
      <c r="V18" s="141">
        <f t="shared" si="0"/>
        <v>0</v>
      </c>
      <c r="W18" s="141">
        <f t="shared" si="0"/>
        <v>0</v>
      </c>
      <c r="X18" s="141">
        <f t="shared" si="0"/>
        <v>88</v>
      </c>
      <c r="Y18" s="141">
        <f t="shared" si="0"/>
        <v>0.5</v>
      </c>
      <c r="Z18" s="141">
        <f t="shared" si="0"/>
        <v>0</v>
      </c>
      <c r="AA18" s="141">
        <f t="shared" si="0"/>
        <v>0</v>
      </c>
      <c r="AB18" s="141">
        <f t="shared" si="0"/>
        <v>0</v>
      </c>
      <c r="AC18" s="141">
        <f t="shared" si="0"/>
        <v>0.96</v>
      </c>
      <c r="AD18" s="141">
        <f t="shared" si="0"/>
        <v>0</v>
      </c>
      <c r="AE18" s="141">
        <f t="shared" si="0"/>
        <v>47</v>
      </c>
      <c r="AF18" s="141">
        <f t="shared" si="0"/>
        <v>1.7600000000000002</v>
      </c>
      <c r="AG18" s="141">
        <f t="shared" si="0"/>
        <v>0</v>
      </c>
      <c r="AH18" s="141">
        <f t="shared" si="0"/>
        <v>0</v>
      </c>
      <c r="AI18" s="141">
        <f t="shared" si="0"/>
        <v>0</v>
      </c>
      <c r="AJ18" s="141">
        <f t="shared" si="0"/>
        <v>0</v>
      </c>
      <c r="AK18" s="141">
        <f t="shared" si="0"/>
        <v>0</v>
      </c>
      <c r="AL18" s="141">
        <f t="shared" si="0"/>
        <v>133</v>
      </c>
      <c r="AM18" s="141">
        <f t="shared" ref="AM18" si="1">SUM(AM19:AM38)</f>
        <v>8.98</v>
      </c>
      <c r="AN18" s="141">
        <f t="shared" ref="AN18" si="2">SUM(AN19:AN38)</f>
        <v>0</v>
      </c>
      <c r="AO18" s="141">
        <f t="shared" ref="AO18" si="3">SUM(AO19:AO38)</f>
        <v>0</v>
      </c>
      <c r="AP18" s="141">
        <f t="shared" ref="AP18" si="4">SUM(AP19:AP38)</f>
        <v>0</v>
      </c>
      <c r="AQ18" s="141">
        <f t="shared" ref="AQ18" si="5">SUM(AQ19:AQ38)</f>
        <v>0.96</v>
      </c>
      <c r="AR18" s="141">
        <f t="shared" ref="AR18" si="6">SUM(AR19:AR38)</f>
        <v>0</v>
      </c>
      <c r="AS18" s="141">
        <f t="shared" ref="AS18" si="7">SUM(AS19:AS38)</f>
        <v>400</v>
      </c>
    </row>
    <row r="19" spans="1:45" ht="76.5" customHeight="1" x14ac:dyDescent="0.25">
      <c r="A19" s="140" t="str">
        <f>'6'!A20</f>
        <v>1.2.1.1</v>
      </c>
      <c r="B19" s="139" t="str">
        <f>'6'!B20</f>
        <v xml:space="preserve">Реконструкция мачтовой КТП 10/0,4 160 кВА с заменой силового трансформатора КТП-Скважины п. Можайское, Вологодский район </v>
      </c>
      <c r="C19" s="138" t="str">
        <f>'6'!C20</f>
        <v>L_TP_1.2.1.1_06</v>
      </c>
      <c r="D19" s="141">
        <v>0.16</v>
      </c>
      <c r="E19" s="123" t="s">
        <v>95</v>
      </c>
      <c r="F19" s="123" t="s">
        <v>95</v>
      </c>
      <c r="G19" s="123" t="s">
        <v>95</v>
      </c>
      <c r="H19" s="123" t="s">
        <v>95</v>
      </c>
      <c r="I19" s="123" t="s">
        <v>95</v>
      </c>
      <c r="J19" s="123" t="s">
        <v>95</v>
      </c>
      <c r="K19" s="123" t="s">
        <v>95</v>
      </c>
      <c r="L19" s="123" t="s">
        <v>95</v>
      </c>
      <c r="M19" s="123" t="s">
        <v>95</v>
      </c>
      <c r="N19" s="123" t="s">
        <v>95</v>
      </c>
      <c r="O19" s="123" t="s">
        <v>95</v>
      </c>
      <c r="P19" s="123" t="s">
        <v>95</v>
      </c>
      <c r="Q19" s="123" t="s">
        <v>95</v>
      </c>
      <c r="R19" s="141">
        <f>D19</f>
        <v>0.16</v>
      </c>
      <c r="S19" s="123" t="s">
        <v>95</v>
      </c>
      <c r="T19" s="123" t="s">
        <v>95</v>
      </c>
      <c r="U19" s="123" t="s">
        <v>95</v>
      </c>
      <c r="V19" s="123" t="s">
        <v>95</v>
      </c>
      <c r="W19" s="123" t="s">
        <v>95</v>
      </c>
      <c r="X19" s="123" t="s">
        <v>95</v>
      </c>
      <c r="Y19" s="123" t="s">
        <v>95</v>
      </c>
      <c r="Z19" s="123" t="s">
        <v>95</v>
      </c>
      <c r="AA19" s="123" t="s">
        <v>95</v>
      </c>
      <c r="AB19" s="123" t="s">
        <v>95</v>
      </c>
      <c r="AC19" s="123" t="s">
        <v>95</v>
      </c>
      <c r="AD19" s="123" t="s">
        <v>95</v>
      </c>
      <c r="AE19" s="123" t="s">
        <v>95</v>
      </c>
      <c r="AF19" s="123" t="s">
        <v>95</v>
      </c>
      <c r="AG19" s="123" t="s">
        <v>95</v>
      </c>
      <c r="AH19" s="123" t="s">
        <v>95</v>
      </c>
      <c r="AI19" s="123" t="s">
        <v>95</v>
      </c>
      <c r="AJ19" s="123" t="s">
        <v>95</v>
      </c>
      <c r="AK19" s="123" t="s">
        <v>95</v>
      </c>
      <c r="AL19" s="123" t="s">
        <v>95</v>
      </c>
      <c r="AM19" s="141">
        <f>SUM(K19,R19,Y19,AF19)</f>
        <v>0.16</v>
      </c>
      <c r="AN19" s="123" t="s">
        <v>95</v>
      </c>
      <c r="AO19" s="123" t="s">
        <v>95</v>
      </c>
      <c r="AP19" s="123" t="s">
        <v>95</v>
      </c>
      <c r="AQ19" s="123" t="s">
        <v>95</v>
      </c>
      <c r="AR19" s="123" t="s">
        <v>95</v>
      </c>
      <c r="AS19" s="123" t="s">
        <v>95</v>
      </c>
    </row>
    <row r="20" spans="1:45" ht="76.5" customHeight="1" x14ac:dyDescent="0.25">
      <c r="A20" s="140" t="str">
        <f>'6'!A21</f>
        <v>1.2.1.1</v>
      </c>
      <c r="B20" s="139" t="str">
        <f>'6'!B21</f>
        <v xml:space="preserve">Реконструкция трансформаторной подстанции 1х400 кВА с заменой силового трансформатора ЗТП-12 п. Ермаково, Вологодский район </v>
      </c>
      <c r="C20" s="138" t="str">
        <f>'6'!C21</f>
        <v>L_TP_1.2.1.1_07</v>
      </c>
      <c r="D20" s="141">
        <v>0.4</v>
      </c>
      <c r="E20" s="123" t="s">
        <v>95</v>
      </c>
      <c r="F20" s="123" t="s">
        <v>95</v>
      </c>
      <c r="G20" s="123" t="s">
        <v>95</v>
      </c>
      <c r="H20" s="123" t="s">
        <v>95</v>
      </c>
      <c r="I20" s="123" t="s">
        <v>95</v>
      </c>
      <c r="J20" s="123" t="s">
        <v>95</v>
      </c>
      <c r="K20" s="123" t="s">
        <v>95</v>
      </c>
      <c r="L20" s="123" t="s">
        <v>95</v>
      </c>
      <c r="M20" s="123" t="s">
        <v>95</v>
      </c>
      <c r="N20" s="123" t="s">
        <v>95</v>
      </c>
      <c r="O20" s="123" t="s">
        <v>95</v>
      </c>
      <c r="P20" s="123" t="s">
        <v>95</v>
      </c>
      <c r="Q20" s="123" t="s">
        <v>95</v>
      </c>
      <c r="R20" s="141">
        <f t="shared" ref="R20:R21" si="8">D20</f>
        <v>0.4</v>
      </c>
      <c r="S20" s="123" t="s">
        <v>95</v>
      </c>
      <c r="T20" s="123" t="s">
        <v>95</v>
      </c>
      <c r="U20" s="123" t="s">
        <v>95</v>
      </c>
      <c r="V20" s="123" t="s">
        <v>95</v>
      </c>
      <c r="W20" s="123" t="s">
        <v>95</v>
      </c>
      <c r="X20" s="123" t="s">
        <v>95</v>
      </c>
      <c r="Y20" s="123" t="s">
        <v>95</v>
      </c>
      <c r="Z20" s="123" t="s">
        <v>95</v>
      </c>
      <c r="AA20" s="123" t="s">
        <v>95</v>
      </c>
      <c r="AB20" s="123" t="s">
        <v>95</v>
      </c>
      <c r="AC20" s="123" t="s">
        <v>95</v>
      </c>
      <c r="AD20" s="123" t="s">
        <v>95</v>
      </c>
      <c r="AE20" s="123" t="s">
        <v>95</v>
      </c>
      <c r="AF20" s="123" t="s">
        <v>95</v>
      </c>
      <c r="AG20" s="123" t="s">
        <v>95</v>
      </c>
      <c r="AH20" s="123" t="s">
        <v>95</v>
      </c>
      <c r="AI20" s="123" t="s">
        <v>95</v>
      </c>
      <c r="AJ20" s="123" t="s">
        <v>95</v>
      </c>
      <c r="AK20" s="123" t="s">
        <v>95</v>
      </c>
      <c r="AL20" s="123" t="s">
        <v>95</v>
      </c>
      <c r="AM20" s="141">
        <f t="shared" ref="AM20:AM35" si="9">SUM(K20,R20,Y20,AF20)</f>
        <v>0.4</v>
      </c>
      <c r="AN20" s="123" t="s">
        <v>95</v>
      </c>
      <c r="AO20" s="123" t="s">
        <v>95</v>
      </c>
      <c r="AP20" s="123" t="s">
        <v>95</v>
      </c>
      <c r="AQ20" s="123" t="s">
        <v>95</v>
      </c>
      <c r="AR20" s="123" t="s">
        <v>95</v>
      </c>
      <c r="AS20" s="123" t="s">
        <v>95</v>
      </c>
    </row>
    <row r="21" spans="1:45" ht="81" customHeight="1" x14ac:dyDescent="0.25">
      <c r="A21" s="140" t="str">
        <f>'6'!A22</f>
        <v>1.2.1.1</v>
      </c>
      <c r="B21" s="139" t="str">
        <f>'6'!B22</f>
        <v xml:space="preserve">Реконструкция трансформаторной подстанции 2х400 кВА с заменой силового трансформатора ЗТП-34 п. Непотягово, Вологодский район </v>
      </c>
      <c r="C21" s="138" t="str">
        <f>'6'!C22</f>
        <v>L_TP_1.2.1.1_08</v>
      </c>
      <c r="D21" s="141">
        <v>0.8</v>
      </c>
      <c r="E21" s="123" t="s">
        <v>95</v>
      </c>
      <c r="F21" s="123" t="s">
        <v>95</v>
      </c>
      <c r="G21" s="123" t="s">
        <v>95</v>
      </c>
      <c r="H21" s="123" t="s">
        <v>95</v>
      </c>
      <c r="I21" s="123" t="s">
        <v>95</v>
      </c>
      <c r="J21" s="123" t="s">
        <v>95</v>
      </c>
      <c r="K21" s="123" t="s">
        <v>95</v>
      </c>
      <c r="L21" s="123" t="s">
        <v>95</v>
      </c>
      <c r="M21" s="123" t="s">
        <v>95</v>
      </c>
      <c r="N21" s="123" t="s">
        <v>95</v>
      </c>
      <c r="O21" s="123" t="s">
        <v>95</v>
      </c>
      <c r="P21" s="123" t="s">
        <v>95</v>
      </c>
      <c r="Q21" s="123" t="s">
        <v>95</v>
      </c>
      <c r="R21" s="141">
        <f t="shared" si="8"/>
        <v>0.8</v>
      </c>
      <c r="S21" s="123" t="s">
        <v>95</v>
      </c>
      <c r="T21" s="123" t="s">
        <v>95</v>
      </c>
      <c r="U21" s="123" t="s">
        <v>95</v>
      </c>
      <c r="V21" s="123" t="s">
        <v>95</v>
      </c>
      <c r="W21" s="123" t="s">
        <v>95</v>
      </c>
      <c r="X21" s="123" t="s">
        <v>95</v>
      </c>
      <c r="Y21" s="123" t="s">
        <v>95</v>
      </c>
      <c r="Z21" s="123" t="s">
        <v>95</v>
      </c>
      <c r="AA21" s="123" t="s">
        <v>95</v>
      </c>
      <c r="AB21" s="123" t="s">
        <v>95</v>
      </c>
      <c r="AC21" s="123" t="s">
        <v>95</v>
      </c>
      <c r="AD21" s="123" t="s">
        <v>95</v>
      </c>
      <c r="AE21" s="123" t="s">
        <v>95</v>
      </c>
      <c r="AF21" s="123" t="s">
        <v>95</v>
      </c>
      <c r="AG21" s="123" t="s">
        <v>95</v>
      </c>
      <c r="AH21" s="123" t="s">
        <v>95</v>
      </c>
      <c r="AI21" s="123" t="s">
        <v>95</v>
      </c>
      <c r="AJ21" s="123" t="s">
        <v>95</v>
      </c>
      <c r="AK21" s="123" t="s">
        <v>95</v>
      </c>
      <c r="AL21" s="123" t="s">
        <v>95</v>
      </c>
      <c r="AM21" s="141">
        <f t="shared" si="9"/>
        <v>0.8</v>
      </c>
      <c r="AN21" s="123" t="s">
        <v>95</v>
      </c>
      <c r="AO21" s="123" t="s">
        <v>95</v>
      </c>
      <c r="AP21" s="123" t="s">
        <v>95</v>
      </c>
      <c r="AQ21" s="123" t="s">
        <v>95</v>
      </c>
      <c r="AR21" s="123" t="s">
        <v>95</v>
      </c>
      <c r="AS21" s="123" t="s">
        <v>95</v>
      </c>
    </row>
    <row r="22" spans="1:45" ht="93.75" customHeight="1" x14ac:dyDescent="0.25">
      <c r="A22" s="140" t="str">
        <f>'6'!A23</f>
        <v>1.2.1.1</v>
      </c>
      <c r="B22" s="139" t="str">
        <f>'6'!B23</f>
        <v xml:space="preserve">Реконструкция трансформаторной подстанции 1х315 кВА, 1*160 кВА с заменой силового трансформатора ЗТП-Котельная п. Сосновка, Вологодский район </v>
      </c>
      <c r="C22" s="138" t="str">
        <f>'6'!C23</f>
        <v>L_TP_1.2.1.1_09</v>
      </c>
      <c r="D22" s="141">
        <v>0.5</v>
      </c>
      <c r="E22" s="123" t="s">
        <v>95</v>
      </c>
      <c r="F22" s="123" t="s">
        <v>95</v>
      </c>
      <c r="G22" s="123" t="s">
        <v>95</v>
      </c>
      <c r="H22" s="123" t="s">
        <v>95</v>
      </c>
      <c r="I22" s="123" t="s">
        <v>95</v>
      </c>
      <c r="J22" s="123" t="s">
        <v>95</v>
      </c>
      <c r="K22" s="123" t="s">
        <v>95</v>
      </c>
      <c r="L22" s="123" t="s">
        <v>95</v>
      </c>
      <c r="M22" s="123" t="s">
        <v>95</v>
      </c>
      <c r="N22" s="123" t="s">
        <v>95</v>
      </c>
      <c r="O22" s="123" t="s">
        <v>95</v>
      </c>
      <c r="P22" s="123" t="s">
        <v>95</v>
      </c>
      <c r="Q22" s="123" t="s">
        <v>95</v>
      </c>
      <c r="R22" s="123" t="s">
        <v>95</v>
      </c>
      <c r="S22" s="123" t="s">
        <v>95</v>
      </c>
      <c r="T22" s="123" t="s">
        <v>95</v>
      </c>
      <c r="U22" s="123" t="s">
        <v>95</v>
      </c>
      <c r="V22" s="123" t="s">
        <v>95</v>
      </c>
      <c r="W22" s="123" t="s">
        <v>95</v>
      </c>
      <c r="X22" s="123" t="s">
        <v>95</v>
      </c>
      <c r="Y22" s="141">
        <f>D22</f>
        <v>0.5</v>
      </c>
      <c r="Z22" s="123" t="s">
        <v>95</v>
      </c>
      <c r="AA22" s="123" t="s">
        <v>95</v>
      </c>
      <c r="AB22" s="123" t="s">
        <v>95</v>
      </c>
      <c r="AC22" s="123" t="s">
        <v>95</v>
      </c>
      <c r="AD22" s="123" t="s">
        <v>95</v>
      </c>
      <c r="AE22" s="123" t="s">
        <v>95</v>
      </c>
      <c r="AF22" s="123" t="s">
        <v>95</v>
      </c>
      <c r="AG22" s="123" t="s">
        <v>95</v>
      </c>
      <c r="AH22" s="123" t="s">
        <v>95</v>
      </c>
      <c r="AI22" s="123" t="s">
        <v>95</v>
      </c>
      <c r="AJ22" s="123" t="s">
        <v>95</v>
      </c>
      <c r="AK22" s="123" t="s">
        <v>95</v>
      </c>
      <c r="AL22" s="123" t="s">
        <v>95</v>
      </c>
      <c r="AM22" s="141">
        <f t="shared" si="9"/>
        <v>0.5</v>
      </c>
      <c r="AN22" s="123" t="s">
        <v>95</v>
      </c>
      <c r="AO22" s="123" t="s">
        <v>95</v>
      </c>
      <c r="AP22" s="123" t="s">
        <v>95</v>
      </c>
      <c r="AQ22" s="123" t="s">
        <v>95</v>
      </c>
      <c r="AR22" s="123" t="s">
        <v>95</v>
      </c>
      <c r="AS22" s="123" t="s">
        <v>95</v>
      </c>
    </row>
    <row r="23" spans="1:45" ht="72" customHeight="1" x14ac:dyDescent="0.25">
      <c r="A23" s="140" t="str">
        <f>'6'!A24</f>
        <v>1.2.1.1</v>
      </c>
      <c r="B23" s="139" t="str">
        <f>'6'!B24</f>
        <v>Реконструкция трансформаторной подстанции 2х630 кВА с заменой силового трансформатора ТП "Авторемзавод-1" г. Грязовец</v>
      </c>
      <c r="C23" s="138" t="str">
        <f>'6'!C24</f>
        <v>L_TP_1.2.1.1_10</v>
      </c>
      <c r="D23" s="141">
        <v>1.26</v>
      </c>
      <c r="E23" s="123" t="s">
        <v>95</v>
      </c>
      <c r="F23" s="123" t="s">
        <v>95</v>
      </c>
      <c r="G23" s="123" t="s">
        <v>95</v>
      </c>
      <c r="H23" s="123" t="s">
        <v>95</v>
      </c>
      <c r="I23" s="123" t="s">
        <v>95</v>
      </c>
      <c r="J23" s="123" t="s">
        <v>95</v>
      </c>
      <c r="K23" s="141">
        <f>D23</f>
        <v>1.26</v>
      </c>
      <c r="L23" s="123" t="s">
        <v>95</v>
      </c>
      <c r="M23" s="123" t="s">
        <v>95</v>
      </c>
      <c r="N23" s="123" t="s">
        <v>95</v>
      </c>
      <c r="O23" s="123" t="s">
        <v>95</v>
      </c>
      <c r="P23" s="123" t="s">
        <v>95</v>
      </c>
      <c r="Q23" s="123" t="s">
        <v>95</v>
      </c>
      <c r="R23" s="123" t="s">
        <v>95</v>
      </c>
      <c r="S23" s="123" t="s">
        <v>95</v>
      </c>
      <c r="T23" s="123" t="s">
        <v>95</v>
      </c>
      <c r="U23" s="123" t="s">
        <v>95</v>
      </c>
      <c r="V23" s="123" t="s">
        <v>95</v>
      </c>
      <c r="W23" s="123" t="s">
        <v>95</v>
      </c>
      <c r="X23" s="123" t="s">
        <v>95</v>
      </c>
      <c r="Y23" s="123" t="s">
        <v>95</v>
      </c>
      <c r="Z23" s="123" t="s">
        <v>95</v>
      </c>
      <c r="AA23" s="123" t="s">
        <v>95</v>
      </c>
      <c r="AB23" s="123" t="s">
        <v>95</v>
      </c>
      <c r="AC23" s="123" t="s">
        <v>95</v>
      </c>
      <c r="AD23" s="123" t="s">
        <v>95</v>
      </c>
      <c r="AE23" s="123" t="s">
        <v>95</v>
      </c>
      <c r="AF23" s="123" t="s">
        <v>95</v>
      </c>
      <c r="AG23" s="123" t="s">
        <v>95</v>
      </c>
      <c r="AH23" s="123" t="s">
        <v>95</v>
      </c>
      <c r="AI23" s="123" t="s">
        <v>95</v>
      </c>
      <c r="AJ23" s="123" t="s">
        <v>95</v>
      </c>
      <c r="AK23" s="123" t="s">
        <v>95</v>
      </c>
      <c r="AL23" s="123" t="s">
        <v>95</v>
      </c>
      <c r="AM23" s="141">
        <f t="shared" si="9"/>
        <v>1.26</v>
      </c>
      <c r="AN23" s="123" t="s">
        <v>95</v>
      </c>
      <c r="AO23" s="123" t="s">
        <v>95</v>
      </c>
      <c r="AP23" s="123" t="s">
        <v>95</v>
      </c>
      <c r="AQ23" s="123" t="s">
        <v>95</v>
      </c>
      <c r="AR23" s="123" t="s">
        <v>95</v>
      </c>
      <c r="AS23" s="123" t="s">
        <v>95</v>
      </c>
    </row>
    <row r="24" spans="1:45" ht="77.25" customHeight="1" x14ac:dyDescent="0.25">
      <c r="A24" s="140" t="str">
        <f>'6'!A25</f>
        <v>1.2.1.1</v>
      </c>
      <c r="B24" s="139" t="str">
        <f>'6'!B25</f>
        <v xml:space="preserve">Реконструкция трансформаторной подстанции 1х400 кВА с заменой силового трансформатора ЗТП-8 п. Ермаково, Вологодский район </v>
      </c>
      <c r="C24" s="138" t="str">
        <f>'6'!C25</f>
        <v>L_TP_1.2.1.1_11</v>
      </c>
      <c r="D24" s="141">
        <v>0.4</v>
      </c>
      <c r="E24" s="123" t="s">
        <v>95</v>
      </c>
      <c r="F24" s="123" t="s">
        <v>95</v>
      </c>
      <c r="G24" s="123" t="s">
        <v>95</v>
      </c>
      <c r="H24" s="123" t="s">
        <v>95</v>
      </c>
      <c r="I24" s="123" t="s">
        <v>95</v>
      </c>
      <c r="J24" s="123" t="s">
        <v>95</v>
      </c>
      <c r="K24" s="141">
        <f>D24</f>
        <v>0.4</v>
      </c>
      <c r="L24" s="123" t="s">
        <v>95</v>
      </c>
      <c r="M24" s="123" t="s">
        <v>95</v>
      </c>
      <c r="N24" s="123" t="s">
        <v>95</v>
      </c>
      <c r="O24" s="123" t="s">
        <v>95</v>
      </c>
      <c r="P24" s="123" t="s">
        <v>95</v>
      </c>
      <c r="Q24" s="123" t="s">
        <v>95</v>
      </c>
      <c r="R24" s="123" t="s">
        <v>95</v>
      </c>
      <c r="S24" s="123" t="s">
        <v>95</v>
      </c>
      <c r="T24" s="123" t="s">
        <v>95</v>
      </c>
      <c r="U24" s="123" t="s">
        <v>95</v>
      </c>
      <c r="V24" s="123" t="s">
        <v>95</v>
      </c>
      <c r="W24" s="123" t="s">
        <v>95</v>
      </c>
      <c r="X24" s="123" t="s">
        <v>95</v>
      </c>
      <c r="Y24" s="123" t="s">
        <v>95</v>
      </c>
      <c r="Z24" s="123" t="s">
        <v>95</v>
      </c>
      <c r="AA24" s="123" t="s">
        <v>95</v>
      </c>
      <c r="AB24" s="123" t="s">
        <v>95</v>
      </c>
      <c r="AC24" s="123" t="s">
        <v>95</v>
      </c>
      <c r="AD24" s="123" t="s">
        <v>95</v>
      </c>
      <c r="AE24" s="123" t="s">
        <v>95</v>
      </c>
      <c r="AF24" s="123" t="s">
        <v>95</v>
      </c>
      <c r="AG24" s="123" t="s">
        <v>95</v>
      </c>
      <c r="AH24" s="123" t="s">
        <v>95</v>
      </c>
      <c r="AI24" s="123" t="s">
        <v>95</v>
      </c>
      <c r="AJ24" s="123" t="s">
        <v>95</v>
      </c>
      <c r="AK24" s="123" t="s">
        <v>95</v>
      </c>
      <c r="AL24" s="123" t="s">
        <v>95</v>
      </c>
      <c r="AM24" s="141">
        <f t="shared" si="9"/>
        <v>0.4</v>
      </c>
      <c r="AN24" s="123" t="s">
        <v>95</v>
      </c>
      <c r="AO24" s="123" t="s">
        <v>95</v>
      </c>
      <c r="AP24" s="123" t="s">
        <v>95</v>
      </c>
      <c r="AQ24" s="123" t="s">
        <v>95</v>
      </c>
      <c r="AR24" s="123" t="s">
        <v>95</v>
      </c>
      <c r="AS24" s="123" t="s">
        <v>95</v>
      </c>
    </row>
    <row r="25" spans="1:45" ht="96" customHeight="1" x14ac:dyDescent="0.25">
      <c r="A25" s="140" t="str">
        <f>'6'!A26</f>
        <v>1.2.1.1</v>
      </c>
      <c r="B25" s="139" t="str">
        <f>'6'!B26</f>
        <v>Реконструкция трансформаторной подстанции 2х400 кВА заменой силовых трансформаторов ТП "Котельная" г. Вологда,, Пошехонское шоссе д. 18</v>
      </c>
      <c r="C25" s="138" t="str">
        <f>'6'!C26</f>
        <v>L_TP_1.2.1.1_12</v>
      </c>
      <c r="D25" s="141">
        <v>0.8</v>
      </c>
      <c r="E25" s="123" t="s">
        <v>95</v>
      </c>
      <c r="F25" s="123" t="s">
        <v>95</v>
      </c>
      <c r="G25" s="123" t="s">
        <v>95</v>
      </c>
      <c r="H25" s="123" t="s">
        <v>95</v>
      </c>
      <c r="I25" s="123" t="s">
        <v>95</v>
      </c>
      <c r="J25" s="123" t="s">
        <v>95</v>
      </c>
      <c r="K25" s="141">
        <f>D25</f>
        <v>0.8</v>
      </c>
      <c r="L25" s="123" t="s">
        <v>95</v>
      </c>
      <c r="M25" s="123" t="s">
        <v>95</v>
      </c>
      <c r="N25" s="123" t="s">
        <v>95</v>
      </c>
      <c r="O25" s="123" t="s">
        <v>95</v>
      </c>
      <c r="P25" s="123" t="s">
        <v>95</v>
      </c>
      <c r="Q25" s="123" t="s">
        <v>95</v>
      </c>
      <c r="R25" s="123" t="s">
        <v>95</v>
      </c>
      <c r="S25" s="123" t="s">
        <v>95</v>
      </c>
      <c r="T25" s="123" t="s">
        <v>95</v>
      </c>
      <c r="U25" s="123" t="s">
        <v>95</v>
      </c>
      <c r="V25" s="123" t="s">
        <v>95</v>
      </c>
      <c r="W25" s="123" t="s">
        <v>95</v>
      </c>
      <c r="X25" s="123" t="s">
        <v>95</v>
      </c>
      <c r="Y25" s="123" t="s">
        <v>95</v>
      </c>
      <c r="Z25" s="123" t="s">
        <v>95</v>
      </c>
      <c r="AA25" s="123" t="s">
        <v>95</v>
      </c>
      <c r="AB25" s="123" t="s">
        <v>95</v>
      </c>
      <c r="AC25" s="123" t="s">
        <v>95</v>
      </c>
      <c r="AD25" s="123" t="s">
        <v>95</v>
      </c>
      <c r="AE25" s="123" t="s">
        <v>95</v>
      </c>
      <c r="AF25" s="123" t="s">
        <v>95</v>
      </c>
      <c r="AG25" s="123" t="s">
        <v>95</v>
      </c>
      <c r="AH25" s="123" t="s">
        <v>95</v>
      </c>
      <c r="AI25" s="123" t="s">
        <v>95</v>
      </c>
      <c r="AJ25" s="123" t="s">
        <v>95</v>
      </c>
      <c r="AK25" s="123" t="s">
        <v>95</v>
      </c>
      <c r="AL25" s="123" t="s">
        <v>95</v>
      </c>
      <c r="AM25" s="141">
        <f t="shared" si="9"/>
        <v>0.8</v>
      </c>
      <c r="AN25" s="123" t="s">
        <v>95</v>
      </c>
      <c r="AO25" s="123" t="s">
        <v>95</v>
      </c>
      <c r="AP25" s="123" t="s">
        <v>95</v>
      </c>
      <c r="AQ25" s="123" t="s">
        <v>95</v>
      </c>
      <c r="AR25" s="123" t="s">
        <v>95</v>
      </c>
      <c r="AS25" s="123" t="s">
        <v>95</v>
      </c>
    </row>
    <row r="26" spans="1:45" ht="100.5" customHeight="1" x14ac:dyDescent="0.25">
      <c r="A26" s="140" t="str">
        <f>'6'!A27</f>
        <v>1.2.1.1</v>
      </c>
      <c r="B26" s="139" t="str">
        <f>'6'!B27</f>
        <v>Реконструкция трансформаторной подстанции 1х160 кВА с заменой силового трансформатора ЗТП-1 Жилая зона д. Стризнево, Вологодский район</v>
      </c>
      <c r="C26" s="138" t="str">
        <f>'6'!C27</f>
        <v>L_TP_1.2.1.1_13</v>
      </c>
      <c r="D26" s="141">
        <v>0.16</v>
      </c>
      <c r="E26" s="123" t="s">
        <v>95</v>
      </c>
      <c r="F26" s="123" t="s">
        <v>95</v>
      </c>
      <c r="G26" s="123" t="s">
        <v>95</v>
      </c>
      <c r="H26" s="123" t="s">
        <v>95</v>
      </c>
      <c r="I26" s="123" t="s">
        <v>95</v>
      </c>
      <c r="J26" s="123" t="s">
        <v>95</v>
      </c>
      <c r="K26" s="123" t="s">
        <v>95</v>
      </c>
      <c r="L26" s="123" t="s">
        <v>95</v>
      </c>
      <c r="M26" s="123" t="s">
        <v>95</v>
      </c>
      <c r="N26" s="123" t="s">
        <v>95</v>
      </c>
      <c r="O26" s="123" t="s">
        <v>95</v>
      </c>
      <c r="P26" s="123" t="s">
        <v>95</v>
      </c>
      <c r="Q26" s="123" t="s">
        <v>95</v>
      </c>
      <c r="R26" s="123" t="s">
        <v>95</v>
      </c>
      <c r="S26" s="123" t="s">
        <v>95</v>
      </c>
      <c r="T26" s="123" t="s">
        <v>95</v>
      </c>
      <c r="U26" s="123" t="s">
        <v>95</v>
      </c>
      <c r="V26" s="123" t="s">
        <v>95</v>
      </c>
      <c r="W26" s="123" t="s">
        <v>95</v>
      </c>
      <c r="X26" s="123" t="s">
        <v>95</v>
      </c>
      <c r="Y26" s="123" t="s">
        <v>95</v>
      </c>
      <c r="Z26" s="123" t="s">
        <v>95</v>
      </c>
      <c r="AA26" s="123" t="s">
        <v>95</v>
      </c>
      <c r="AB26" s="123" t="s">
        <v>95</v>
      </c>
      <c r="AC26" s="123" t="s">
        <v>95</v>
      </c>
      <c r="AD26" s="123" t="s">
        <v>95</v>
      </c>
      <c r="AE26" s="123" t="s">
        <v>95</v>
      </c>
      <c r="AF26" s="141">
        <f>D26</f>
        <v>0.16</v>
      </c>
      <c r="AG26" s="123" t="s">
        <v>95</v>
      </c>
      <c r="AH26" s="123" t="s">
        <v>95</v>
      </c>
      <c r="AI26" s="123" t="s">
        <v>95</v>
      </c>
      <c r="AJ26" s="123" t="s">
        <v>95</v>
      </c>
      <c r="AK26" s="123" t="s">
        <v>95</v>
      </c>
      <c r="AL26" s="123" t="s">
        <v>95</v>
      </c>
      <c r="AM26" s="141">
        <f t="shared" si="9"/>
        <v>0.16</v>
      </c>
      <c r="AN26" s="123" t="s">
        <v>95</v>
      </c>
      <c r="AO26" s="123" t="s">
        <v>95</v>
      </c>
      <c r="AP26" s="123" t="s">
        <v>95</v>
      </c>
      <c r="AQ26" s="123" t="s">
        <v>95</v>
      </c>
      <c r="AR26" s="123" t="s">
        <v>95</v>
      </c>
      <c r="AS26" s="123" t="s">
        <v>95</v>
      </c>
    </row>
    <row r="27" spans="1:45" ht="104.25" customHeight="1" x14ac:dyDescent="0.25">
      <c r="A27" s="140" t="str">
        <f>'6'!A28</f>
        <v>1.2.1.1</v>
      </c>
      <c r="B27" s="139" t="str">
        <f>'6'!B28</f>
        <v xml:space="preserve">Реконструкция трансформаторной подстанции 1х400 кВА с заменой силового трансформатора ЗТП-Школа п. Сосновка, Вологодский район </v>
      </c>
      <c r="C27" s="138" t="str">
        <f>'6'!C28</f>
        <v>L_TP_1.2.1.1_14</v>
      </c>
      <c r="D27" s="141">
        <v>0.4</v>
      </c>
      <c r="E27" s="123" t="s">
        <v>95</v>
      </c>
      <c r="F27" s="123" t="s">
        <v>95</v>
      </c>
      <c r="G27" s="123" t="s">
        <v>95</v>
      </c>
      <c r="H27" s="123" t="s">
        <v>95</v>
      </c>
      <c r="I27" s="123" t="s">
        <v>95</v>
      </c>
      <c r="J27" s="123" t="s">
        <v>95</v>
      </c>
      <c r="K27" s="123" t="s">
        <v>95</v>
      </c>
      <c r="L27" s="123" t="s">
        <v>95</v>
      </c>
      <c r="M27" s="123" t="s">
        <v>95</v>
      </c>
      <c r="N27" s="123" t="s">
        <v>95</v>
      </c>
      <c r="O27" s="123" t="s">
        <v>95</v>
      </c>
      <c r="P27" s="123" t="s">
        <v>95</v>
      </c>
      <c r="Q27" s="123" t="s">
        <v>95</v>
      </c>
      <c r="R27" s="123" t="s">
        <v>95</v>
      </c>
      <c r="S27" s="123" t="s">
        <v>95</v>
      </c>
      <c r="T27" s="123" t="s">
        <v>95</v>
      </c>
      <c r="U27" s="123" t="s">
        <v>95</v>
      </c>
      <c r="V27" s="123" t="s">
        <v>95</v>
      </c>
      <c r="W27" s="123" t="s">
        <v>95</v>
      </c>
      <c r="X27" s="123" t="s">
        <v>95</v>
      </c>
      <c r="Y27" s="123" t="s">
        <v>95</v>
      </c>
      <c r="Z27" s="123" t="s">
        <v>95</v>
      </c>
      <c r="AA27" s="123" t="s">
        <v>95</v>
      </c>
      <c r="AB27" s="123" t="s">
        <v>95</v>
      </c>
      <c r="AC27" s="123" t="s">
        <v>95</v>
      </c>
      <c r="AD27" s="123" t="s">
        <v>95</v>
      </c>
      <c r="AE27" s="123" t="s">
        <v>95</v>
      </c>
      <c r="AF27" s="141">
        <f t="shared" ref="AF27:AF29" si="10">D27</f>
        <v>0.4</v>
      </c>
      <c r="AG27" s="123" t="s">
        <v>95</v>
      </c>
      <c r="AH27" s="123" t="s">
        <v>95</v>
      </c>
      <c r="AI27" s="123" t="s">
        <v>95</v>
      </c>
      <c r="AJ27" s="123" t="s">
        <v>95</v>
      </c>
      <c r="AK27" s="123" t="s">
        <v>95</v>
      </c>
      <c r="AL27" s="123" t="s">
        <v>95</v>
      </c>
      <c r="AM27" s="141">
        <f t="shared" si="9"/>
        <v>0.4</v>
      </c>
      <c r="AN27" s="123" t="s">
        <v>95</v>
      </c>
      <c r="AO27" s="123" t="s">
        <v>95</v>
      </c>
      <c r="AP27" s="123" t="s">
        <v>95</v>
      </c>
      <c r="AQ27" s="123" t="s">
        <v>95</v>
      </c>
      <c r="AR27" s="123" t="s">
        <v>95</v>
      </c>
      <c r="AS27" s="123" t="s">
        <v>95</v>
      </c>
    </row>
    <row r="28" spans="1:45" ht="98.25" customHeight="1" x14ac:dyDescent="0.25">
      <c r="A28" s="140" t="str">
        <f>'6'!A29</f>
        <v>1.2.1.1</v>
      </c>
      <c r="B28" s="139" t="str">
        <f>'6'!B29</f>
        <v xml:space="preserve">Реконструкция трансформаторной подстанции 2х400 кВА с заменой силового трансформатора ЗТП-2 Котельная  д. Стризнево, Вологодский район </v>
      </c>
      <c r="C28" s="138" t="str">
        <f>'6'!C29</f>
        <v>L_TP_1.2.1.1_15</v>
      </c>
      <c r="D28" s="141">
        <v>0.8</v>
      </c>
      <c r="E28" s="123" t="s">
        <v>95</v>
      </c>
      <c r="F28" s="123" t="s">
        <v>95</v>
      </c>
      <c r="G28" s="123" t="s">
        <v>95</v>
      </c>
      <c r="H28" s="123" t="s">
        <v>95</v>
      </c>
      <c r="I28" s="123" t="s">
        <v>95</v>
      </c>
      <c r="J28" s="123" t="s">
        <v>95</v>
      </c>
      <c r="K28" s="123" t="s">
        <v>95</v>
      </c>
      <c r="L28" s="123" t="s">
        <v>95</v>
      </c>
      <c r="M28" s="123" t="s">
        <v>95</v>
      </c>
      <c r="N28" s="123" t="s">
        <v>95</v>
      </c>
      <c r="O28" s="123" t="s">
        <v>95</v>
      </c>
      <c r="P28" s="123" t="s">
        <v>95</v>
      </c>
      <c r="Q28" s="123" t="s">
        <v>95</v>
      </c>
      <c r="R28" s="123" t="s">
        <v>95</v>
      </c>
      <c r="S28" s="123" t="s">
        <v>95</v>
      </c>
      <c r="T28" s="123" t="s">
        <v>95</v>
      </c>
      <c r="U28" s="123" t="s">
        <v>95</v>
      </c>
      <c r="V28" s="123" t="s">
        <v>95</v>
      </c>
      <c r="W28" s="123" t="s">
        <v>95</v>
      </c>
      <c r="X28" s="123" t="s">
        <v>95</v>
      </c>
      <c r="Y28" s="123" t="s">
        <v>95</v>
      </c>
      <c r="Z28" s="123" t="s">
        <v>95</v>
      </c>
      <c r="AA28" s="123" t="s">
        <v>95</v>
      </c>
      <c r="AB28" s="123" t="s">
        <v>95</v>
      </c>
      <c r="AC28" s="123" t="s">
        <v>95</v>
      </c>
      <c r="AD28" s="123" t="s">
        <v>95</v>
      </c>
      <c r="AE28" s="123" t="s">
        <v>95</v>
      </c>
      <c r="AF28" s="141">
        <f t="shared" si="10"/>
        <v>0.8</v>
      </c>
      <c r="AG28" s="123" t="s">
        <v>95</v>
      </c>
      <c r="AH28" s="123" t="s">
        <v>95</v>
      </c>
      <c r="AI28" s="123" t="s">
        <v>95</v>
      </c>
      <c r="AJ28" s="123" t="s">
        <v>95</v>
      </c>
      <c r="AK28" s="123" t="s">
        <v>95</v>
      </c>
      <c r="AL28" s="123" t="s">
        <v>95</v>
      </c>
      <c r="AM28" s="141">
        <f t="shared" si="9"/>
        <v>0.8</v>
      </c>
      <c r="AN28" s="123" t="s">
        <v>95</v>
      </c>
      <c r="AO28" s="123" t="s">
        <v>95</v>
      </c>
      <c r="AP28" s="123" t="s">
        <v>95</v>
      </c>
      <c r="AQ28" s="123" t="s">
        <v>95</v>
      </c>
      <c r="AR28" s="123" t="s">
        <v>95</v>
      </c>
      <c r="AS28" s="123" t="s">
        <v>95</v>
      </c>
    </row>
    <row r="29" spans="1:45" ht="96" customHeight="1" x14ac:dyDescent="0.25">
      <c r="A29" s="140" t="str">
        <f>'6'!A30</f>
        <v>1.2.1.1</v>
      </c>
      <c r="B29" s="139" t="str">
        <f>'6'!B30</f>
        <v xml:space="preserve">Реконструкция трансформаторной подстанции 1х400 кВА с заменой силового трансформатора ЗТП-35 п. Непотягово, Вологодский район </v>
      </c>
      <c r="C29" s="138" t="str">
        <f>'6'!C30</f>
        <v>L_TP_1.2.1.1_16</v>
      </c>
      <c r="D29" s="141">
        <v>0.4</v>
      </c>
      <c r="E29" s="123" t="s">
        <v>95</v>
      </c>
      <c r="F29" s="123" t="s">
        <v>95</v>
      </c>
      <c r="G29" s="123" t="s">
        <v>95</v>
      </c>
      <c r="H29" s="123" t="s">
        <v>95</v>
      </c>
      <c r="I29" s="123" t="s">
        <v>95</v>
      </c>
      <c r="J29" s="123" t="s">
        <v>95</v>
      </c>
      <c r="K29" s="123" t="s">
        <v>95</v>
      </c>
      <c r="L29" s="123" t="s">
        <v>95</v>
      </c>
      <c r="M29" s="123" t="s">
        <v>95</v>
      </c>
      <c r="N29" s="123" t="s">
        <v>95</v>
      </c>
      <c r="O29" s="123" t="s">
        <v>95</v>
      </c>
      <c r="P29" s="123" t="s">
        <v>95</v>
      </c>
      <c r="Q29" s="123" t="s">
        <v>95</v>
      </c>
      <c r="R29" s="123" t="s">
        <v>95</v>
      </c>
      <c r="S29" s="123" t="s">
        <v>95</v>
      </c>
      <c r="T29" s="123" t="s">
        <v>95</v>
      </c>
      <c r="U29" s="123" t="s">
        <v>95</v>
      </c>
      <c r="V29" s="123" t="s">
        <v>95</v>
      </c>
      <c r="W29" s="123" t="s">
        <v>95</v>
      </c>
      <c r="X29" s="123" t="s">
        <v>95</v>
      </c>
      <c r="Y29" s="123" t="s">
        <v>95</v>
      </c>
      <c r="Z29" s="123" t="s">
        <v>95</v>
      </c>
      <c r="AA29" s="123" t="s">
        <v>95</v>
      </c>
      <c r="AB29" s="123" t="s">
        <v>95</v>
      </c>
      <c r="AC29" s="123" t="s">
        <v>95</v>
      </c>
      <c r="AD29" s="123" t="s">
        <v>95</v>
      </c>
      <c r="AE29" s="123" t="s">
        <v>95</v>
      </c>
      <c r="AF29" s="141">
        <f t="shared" si="10"/>
        <v>0.4</v>
      </c>
      <c r="AG29" s="123" t="s">
        <v>95</v>
      </c>
      <c r="AH29" s="123" t="s">
        <v>95</v>
      </c>
      <c r="AI29" s="123" t="s">
        <v>95</v>
      </c>
      <c r="AJ29" s="123" t="s">
        <v>95</v>
      </c>
      <c r="AK29" s="123" t="s">
        <v>95</v>
      </c>
      <c r="AL29" s="123" t="s">
        <v>95</v>
      </c>
      <c r="AM29" s="141">
        <f t="shared" si="9"/>
        <v>0.4</v>
      </c>
      <c r="AN29" s="123" t="s">
        <v>95</v>
      </c>
      <c r="AO29" s="123" t="s">
        <v>95</v>
      </c>
      <c r="AP29" s="123" t="s">
        <v>95</v>
      </c>
      <c r="AQ29" s="123" t="s">
        <v>95</v>
      </c>
      <c r="AR29" s="123" t="s">
        <v>95</v>
      </c>
      <c r="AS29" s="123" t="s">
        <v>95</v>
      </c>
    </row>
    <row r="30" spans="1:45" ht="108" customHeight="1" x14ac:dyDescent="0.25">
      <c r="A30" s="140" t="str">
        <f>'6'!A31</f>
        <v>1.2.1.1</v>
      </c>
      <c r="B30" s="139" t="str">
        <f>'6'!B31</f>
        <v xml:space="preserve">Реконструкция трансформаторной подстанции 2х400 кВА с заменой силовых трансформаторов ЗТП-Надеево-1 п. Надеево, Вологодский район </v>
      </c>
      <c r="C30" s="138" t="str">
        <f>'6'!C31</f>
        <v>L_TP_1.2.1.1_17</v>
      </c>
      <c r="D30" s="141">
        <v>0.8</v>
      </c>
      <c r="E30" s="123" t="s">
        <v>95</v>
      </c>
      <c r="F30" s="123" t="s">
        <v>95</v>
      </c>
      <c r="G30" s="123" t="s">
        <v>95</v>
      </c>
      <c r="H30" s="123" t="s">
        <v>95</v>
      </c>
      <c r="I30" s="123" t="s">
        <v>95</v>
      </c>
      <c r="J30" s="123" t="s">
        <v>95</v>
      </c>
      <c r="K30" s="141">
        <f>D30</f>
        <v>0.8</v>
      </c>
      <c r="L30" s="123" t="s">
        <v>95</v>
      </c>
      <c r="M30" s="123" t="s">
        <v>95</v>
      </c>
      <c r="N30" s="123" t="s">
        <v>95</v>
      </c>
      <c r="O30" s="123" t="s">
        <v>95</v>
      </c>
      <c r="P30" s="123" t="s">
        <v>95</v>
      </c>
      <c r="Q30" s="123" t="s">
        <v>95</v>
      </c>
      <c r="R30" s="123" t="s">
        <v>95</v>
      </c>
      <c r="S30" s="123" t="s">
        <v>95</v>
      </c>
      <c r="T30" s="123" t="s">
        <v>95</v>
      </c>
      <c r="U30" s="123" t="s">
        <v>95</v>
      </c>
      <c r="V30" s="123" t="s">
        <v>95</v>
      </c>
      <c r="W30" s="123" t="s">
        <v>95</v>
      </c>
      <c r="X30" s="123" t="s">
        <v>95</v>
      </c>
      <c r="Y30" s="123" t="s">
        <v>95</v>
      </c>
      <c r="Z30" s="123" t="s">
        <v>95</v>
      </c>
      <c r="AA30" s="123" t="s">
        <v>95</v>
      </c>
      <c r="AB30" s="123" t="s">
        <v>95</v>
      </c>
      <c r="AC30" s="123" t="s">
        <v>95</v>
      </c>
      <c r="AD30" s="123" t="s">
        <v>95</v>
      </c>
      <c r="AE30" s="123" t="s">
        <v>95</v>
      </c>
      <c r="AF30" s="123" t="s">
        <v>95</v>
      </c>
      <c r="AG30" s="123" t="s">
        <v>95</v>
      </c>
      <c r="AH30" s="123" t="s">
        <v>95</v>
      </c>
      <c r="AI30" s="123" t="s">
        <v>95</v>
      </c>
      <c r="AJ30" s="123" t="s">
        <v>95</v>
      </c>
      <c r="AK30" s="123" t="s">
        <v>95</v>
      </c>
      <c r="AL30" s="123" t="s">
        <v>95</v>
      </c>
      <c r="AM30" s="141">
        <f t="shared" si="9"/>
        <v>0.8</v>
      </c>
      <c r="AN30" s="123" t="s">
        <v>95</v>
      </c>
      <c r="AO30" s="123" t="s">
        <v>95</v>
      </c>
      <c r="AP30" s="123" t="s">
        <v>95</v>
      </c>
      <c r="AQ30" s="123" t="s">
        <v>95</v>
      </c>
      <c r="AR30" s="123" t="s">
        <v>95</v>
      </c>
      <c r="AS30" s="123" t="s">
        <v>95</v>
      </c>
    </row>
    <row r="31" spans="1:45" ht="79.5" customHeight="1" x14ac:dyDescent="0.25">
      <c r="A31" s="140" t="str">
        <f>'6'!A32</f>
        <v>1.2.1.1</v>
      </c>
      <c r="B31" s="139" t="str">
        <f>'6'!B32</f>
        <v xml:space="preserve">Реконструкция трансформаторной подстанции 2х400 кВА с заменой силовых трансформаторов ЗТП-Надеево-2 п. Надеево, Вологодский район </v>
      </c>
      <c r="C31" s="138" t="str">
        <f>'6'!C32</f>
        <v>L_TP_1.2.1.1_18</v>
      </c>
      <c r="D31" s="141">
        <v>0.8</v>
      </c>
      <c r="E31" s="123" t="s">
        <v>95</v>
      </c>
      <c r="F31" s="123" t="s">
        <v>95</v>
      </c>
      <c r="G31" s="123" t="s">
        <v>95</v>
      </c>
      <c r="H31" s="123" t="s">
        <v>95</v>
      </c>
      <c r="I31" s="123" t="s">
        <v>95</v>
      </c>
      <c r="J31" s="123" t="s">
        <v>95</v>
      </c>
      <c r="K31" s="123" t="s">
        <v>95</v>
      </c>
      <c r="L31" s="123" t="s">
        <v>95</v>
      </c>
      <c r="M31" s="123" t="s">
        <v>95</v>
      </c>
      <c r="N31" s="123" t="s">
        <v>95</v>
      </c>
      <c r="O31" s="123" t="s">
        <v>95</v>
      </c>
      <c r="P31" s="123" t="s">
        <v>95</v>
      </c>
      <c r="Q31" s="123" t="s">
        <v>95</v>
      </c>
      <c r="R31" s="141">
        <f t="shared" ref="R31:R35" si="11">D31</f>
        <v>0.8</v>
      </c>
      <c r="S31" s="123" t="s">
        <v>95</v>
      </c>
      <c r="T31" s="123" t="s">
        <v>95</v>
      </c>
      <c r="U31" s="123" t="s">
        <v>95</v>
      </c>
      <c r="V31" s="123" t="s">
        <v>95</v>
      </c>
      <c r="W31" s="123" t="s">
        <v>95</v>
      </c>
      <c r="X31" s="123" t="s">
        <v>95</v>
      </c>
      <c r="Y31" s="123" t="s">
        <v>95</v>
      </c>
      <c r="Z31" s="123" t="s">
        <v>95</v>
      </c>
      <c r="AA31" s="123" t="s">
        <v>95</v>
      </c>
      <c r="AB31" s="123" t="s">
        <v>95</v>
      </c>
      <c r="AC31" s="123" t="s">
        <v>95</v>
      </c>
      <c r="AD31" s="123" t="s">
        <v>95</v>
      </c>
      <c r="AE31" s="123" t="s">
        <v>95</v>
      </c>
      <c r="AF31" s="123" t="s">
        <v>95</v>
      </c>
      <c r="AG31" s="123" t="s">
        <v>95</v>
      </c>
      <c r="AH31" s="123" t="s">
        <v>95</v>
      </c>
      <c r="AI31" s="123" t="s">
        <v>95</v>
      </c>
      <c r="AJ31" s="123" t="s">
        <v>95</v>
      </c>
      <c r="AK31" s="123" t="s">
        <v>95</v>
      </c>
      <c r="AL31" s="123" t="s">
        <v>95</v>
      </c>
      <c r="AM31" s="141">
        <f t="shared" si="9"/>
        <v>0.8</v>
      </c>
      <c r="AN31" s="123" t="s">
        <v>95</v>
      </c>
      <c r="AO31" s="123" t="s">
        <v>95</v>
      </c>
      <c r="AP31" s="123" t="s">
        <v>95</v>
      </c>
      <c r="AQ31" s="123" t="s">
        <v>95</v>
      </c>
      <c r="AR31" s="123" t="s">
        <v>95</v>
      </c>
      <c r="AS31" s="123" t="s">
        <v>95</v>
      </c>
    </row>
    <row r="32" spans="1:45" ht="104.25" customHeight="1" x14ac:dyDescent="0.25">
      <c r="A32" s="140" t="str">
        <f>'6'!A33</f>
        <v>1.2.1.1</v>
      </c>
      <c r="B32" s="139" t="str">
        <f>'6'!B33</f>
        <v xml:space="preserve">Реконструкция трансформаторной подстанции 1х250 кВА  с заменой силового трансформатора КТП-Михалево-3 п. Надеево, Вологодский район </v>
      </c>
      <c r="C32" s="138" t="str">
        <f>'6'!C33</f>
        <v>L_TP_1.2.1.1_19</v>
      </c>
      <c r="D32" s="141">
        <v>0.25</v>
      </c>
      <c r="E32" s="123" t="s">
        <v>95</v>
      </c>
      <c r="F32" s="123" t="s">
        <v>95</v>
      </c>
      <c r="G32" s="123" t="s">
        <v>95</v>
      </c>
      <c r="H32" s="123" t="s">
        <v>95</v>
      </c>
      <c r="I32" s="123" t="s">
        <v>95</v>
      </c>
      <c r="J32" s="123" t="s">
        <v>95</v>
      </c>
      <c r="K32" s="123" t="s">
        <v>95</v>
      </c>
      <c r="L32" s="123" t="s">
        <v>95</v>
      </c>
      <c r="M32" s="123" t="s">
        <v>95</v>
      </c>
      <c r="N32" s="123" t="s">
        <v>95</v>
      </c>
      <c r="O32" s="123" t="s">
        <v>95</v>
      </c>
      <c r="P32" s="123" t="s">
        <v>95</v>
      </c>
      <c r="Q32" s="123" t="s">
        <v>95</v>
      </c>
      <c r="R32" s="141">
        <f t="shared" si="11"/>
        <v>0.25</v>
      </c>
      <c r="S32" s="123" t="s">
        <v>95</v>
      </c>
      <c r="T32" s="123" t="s">
        <v>95</v>
      </c>
      <c r="U32" s="123" t="s">
        <v>95</v>
      </c>
      <c r="V32" s="123" t="s">
        <v>95</v>
      </c>
      <c r="W32" s="123" t="s">
        <v>95</v>
      </c>
      <c r="X32" s="123" t="s">
        <v>95</v>
      </c>
      <c r="Y32" s="123" t="s">
        <v>95</v>
      </c>
      <c r="Z32" s="123" t="s">
        <v>95</v>
      </c>
      <c r="AA32" s="123" t="s">
        <v>95</v>
      </c>
      <c r="AB32" s="123" t="s">
        <v>95</v>
      </c>
      <c r="AC32" s="123" t="s">
        <v>95</v>
      </c>
      <c r="AD32" s="123" t="s">
        <v>95</v>
      </c>
      <c r="AE32" s="123" t="s">
        <v>95</v>
      </c>
      <c r="AF32" s="123" t="s">
        <v>95</v>
      </c>
      <c r="AG32" s="123" t="s">
        <v>95</v>
      </c>
      <c r="AH32" s="123" t="s">
        <v>95</v>
      </c>
      <c r="AI32" s="123" t="s">
        <v>95</v>
      </c>
      <c r="AJ32" s="123" t="s">
        <v>95</v>
      </c>
      <c r="AK32" s="123" t="s">
        <v>95</v>
      </c>
      <c r="AL32" s="123" t="s">
        <v>95</v>
      </c>
      <c r="AM32" s="141">
        <f t="shared" si="9"/>
        <v>0.25</v>
      </c>
      <c r="AN32" s="123" t="s">
        <v>95</v>
      </c>
      <c r="AO32" s="123" t="s">
        <v>95</v>
      </c>
      <c r="AP32" s="123" t="s">
        <v>95</v>
      </c>
      <c r="AQ32" s="123" t="s">
        <v>95</v>
      </c>
      <c r="AR32" s="123" t="s">
        <v>95</v>
      </c>
      <c r="AS32" s="123" t="s">
        <v>95</v>
      </c>
    </row>
    <row r="33" spans="1:45" ht="96.75" customHeight="1" x14ac:dyDescent="0.25">
      <c r="A33" s="140" t="str">
        <f>'6'!A34</f>
        <v>1.2.1.1</v>
      </c>
      <c r="B33" s="139" t="str">
        <f>'6'!B34</f>
        <v xml:space="preserve">Реконструкция трансформаторной подстанции 1х250 кВА с заменой силового трансформатора ЗТП- 400 Торговый центр п. Непотягово, Вологодский район </v>
      </c>
      <c r="C33" s="138" t="str">
        <f>'6'!C34</f>
        <v>L_TP_1.2.1.1_20</v>
      </c>
      <c r="D33" s="141">
        <v>0.25</v>
      </c>
      <c r="E33" s="123" t="s">
        <v>95</v>
      </c>
      <c r="F33" s="123" t="s">
        <v>95</v>
      </c>
      <c r="G33" s="123" t="s">
        <v>95</v>
      </c>
      <c r="H33" s="123" t="s">
        <v>95</v>
      </c>
      <c r="I33" s="123" t="s">
        <v>95</v>
      </c>
      <c r="J33" s="123" t="s">
        <v>95</v>
      </c>
      <c r="K33" s="123" t="s">
        <v>95</v>
      </c>
      <c r="L33" s="123" t="s">
        <v>95</v>
      </c>
      <c r="M33" s="123" t="s">
        <v>95</v>
      </c>
      <c r="N33" s="123" t="s">
        <v>95</v>
      </c>
      <c r="O33" s="123" t="s">
        <v>95</v>
      </c>
      <c r="P33" s="123" t="s">
        <v>95</v>
      </c>
      <c r="Q33" s="123" t="s">
        <v>95</v>
      </c>
      <c r="R33" s="141">
        <f t="shared" si="11"/>
        <v>0.25</v>
      </c>
      <c r="S33" s="123" t="s">
        <v>95</v>
      </c>
      <c r="T33" s="123" t="s">
        <v>95</v>
      </c>
      <c r="U33" s="123" t="s">
        <v>95</v>
      </c>
      <c r="V33" s="123" t="s">
        <v>95</v>
      </c>
      <c r="W33" s="123" t="s">
        <v>95</v>
      </c>
      <c r="X33" s="123" t="s">
        <v>95</v>
      </c>
      <c r="Y33" s="123" t="s">
        <v>95</v>
      </c>
      <c r="Z33" s="123" t="s">
        <v>95</v>
      </c>
      <c r="AA33" s="123" t="s">
        <v>95</v>
      </c>
      <c r="AB33" s="123" t="s">
        <v>95</v>
      </c>
      <c r="AC33" s="123" t="s">
        <v>95</v>
      </c>
      <c r="AD33" s="123" t="s">
        <v>95</v>
      </c>
      <c r="AE33" s="123" t="s">
        <v>95</v>
      </c>
      <c r="AF33" s="123" t="s">
        <v>95</v>
      </c>
      <c r="AG33" s="123" t="s">
        <v>95</v>
      </c>
      <c r="AH33" s="123" t="s">
        <v>95</v>
      </c>
      <c r="AI33" s="123" t="s">
        <v>95</v>
      </c>
      <c r="AJ33" s="123" t="s">
        <v>95</v>
      </c>
      <c r="AK33" s="123" t="s">
        <v>95</v>
      </c>
      <c r="AL33" s="123" t="s">
        <v>95</v>
      </c>
      <c r="AM33" s="141">
        <f t="shared" si="9"/>
        <v>0.25</v>
      </c>
      <c r="AN33" s="123" t="s">
        <v>95</v>
      </c>
      <c r="AO33" s="123" t="s">
        <v>95</v>
      </c>
      <c r="AP33" s="123" t="s">
        <v>95</v>
      </c>
      <c r="AQ33" s="123" t="s">
        <v>95</v>
      </c>
      <c r="AR33" s="123" t="s">
        <v>95</v>
      </c>
      <c r="AS33" s="123" t="s">
        <v>95</v>
      </c>
    </row>
    <row r="34" spans="1:45" ht="101.25" customHeight="1" x14ac:dyDescent="0.25">
      <c r="A34" s="140" t="str">
        <f>'6'!A35</f>
        <v>1.2.1.1</v>
      </c>
      <c r="B34" s="139" t="str">
        <f>'6'!B35</f>
        <v xml:space="preserve">Реконструкция трансформаторной подстанции 1х400 кВА с заменой силового трансформатора ЗТП-ПМК-1 п. Сосновка, Вологодский район </v>
      </c>
      <c r="C34" s="138" t="str">
        <f>'6'!C35</f>
        <v>L_TP_1.2.1.1_21</v>
      </c>
      <c r="D34" s="141">
        <v>0.4</v>
      </c>
      <c r="E34" s="123" t="s">
        <v>95</v>
      </c>
      <c r="F34" s="123" t="s">
        <v>95</v>
      </c>
      <c r="G34" s="123" t="s">
        <v>95</v>
      </c>
      <c r="H34" s="123" t="s">
        <v>95</v>
      </c>
      <c r="I34" s="123" t="s">
        <v>95</v>
      </c>
      <c r="J34" s="123" t="s">
        <v>95</v>
      </c>
      <c r="K34" s="123" t="s">
        <v>95</v>
      </c>
      <c r="L34" s="123" t="s">
        <v>95</v>
      </c>
      <c r="M34" s="123" t="s">
        <v>95</v>
      </c>
      <c r="N34" s="123" t="s">
        <v>95</v>
      </c>
      <c r="O34" s="123" t="s">
        <v>95</v>
      </c>
      <c r="P34" s="123" t="s">
        <v>95</v>
      </c>
      <c r="Q34" s="123" t="s">
        <v>95</v>
      </c>
      <c r="R34" s="141">
        <f t="shared" si="11"/>
        <v>0.4</v>
      </c>
      <c r="S34" s="123" t="s">
        <v>95</v>
      </c>
      <c r="T34" s="123" t="s">
        <v>95</v>
      </c>
      <c r="U34" s="123" t="s">
        <v>95</v>
      </c>
      <c r="V34" s="123" t="s">
        <v>95</v>
      </c>
      <c r="W34" s="123" t="s">
        <v>95</v>
      </c>
      <c r="X34" s="123" t="s">
        <v>95</v>
      </c>
      <c r="Y34" s="123" t="s">
        <v>95</v>
      </c>
      <c r="Z34" s="123" t="s">
        <v>95</v>
      </c>
      <c r="AA34" s="123" t="s">
        <v>95</v>
      </c>
      <c r="AB34" s="123" t="s">
        <v>95</v>
      </c>
      <c r="AC34" s="123" t="s">
        <v>95</v>
      </c>
      <c r="AD34" s="123" t="s">
        <v>95</v>
      </c>
      <c r="AE34" s="123" t="s">
        <v>95</v>
      </c>
      <c r="AF34" s="123" t="s">
        <v>95</v>
      </c>
      <c r="AG34" s="123" t="s">
        <v>95</v>
      </c>
      <c r="AH34" s="123" t="s">
        <v>95</v>
      </c>
      <c r="AI34" s="123" t="s">
        <v>95</v>
      </c>
      <c r="AJ34" s="123" t="s">
        <v>95</v>
      </c>
      <c r="AK34" s="123" t="s">
        <v>95</v>
      </c>
      <c r="AL34" s="123" t="s">
        <v>95</v>
      </c>
      <c r="AM34" s="141">
        <f t="shared" si="9"/>
        <v>0.4</v>
      </c>
      <c r="AN34" s="123" t="s">
        <v>95</v>
      </c>
      <c r="AO34" s="123" t="s">
        <v>95</v>
      </c>
      <c r="AP34" s="123" t="s">
        <v>95</v>
      </c>
      <c r="AQ34" s="123" t="s">
        <v>95</v>
      </c>
      <c r="AR34" s="123" t="s">
        <v>95</v>
      </c>
      <c r="AS34" s="123" t="s">
        <v>95</v>
      </c>
    </row>
    <row r="35" spans="1:45" ht="105.75" customHeight="1" x14ac:dyDescent="0.25">
      <c r="A35" s="140" t="str">
        <f>'6'!A36</f>
        <v>1.2.1.1</v>
      </c>
      <c r="B35" s="139" t="str">
        <f>'6'!B36</f>
        <v xml:space="preserve">Реконструкция трансформаторной подстанции 1х400 кВА с заменой силового трансформатора ТП-Очистные п. Сосновка, Вологодский район </v>
      </c>
      <c r="C35" s="138" t="str">
        <f>'6'!C36</f>
        <v>L_TP_1.2.1.1_22</v>
      </c>
      <c r="D35" s="141">
        <v>0.4</v>
      </c>
      <c r="E35" s="123" t="s">
        <v>95</v>
      </c>
      <c r="F35" s="123" t="s">
        <v>95</v>
      </c>
      <c r="G35" s="123" t="s">
        <v>95</v>
      </c>
      <c r="H35" s="123" t="s">
        <v>95</v>
      </c>
      <c r="I35" s="123" t="s">
        <v>95</v>
      </c>
      <c r="J35" s="123" t="s">
        <v>95</v>
      </c>
      <c r="K35" s="123" t="s">
        <v>95</v>
      </c>
      <c r="L35" s="123" t="s">
        <v>95</v>
      </c>
      <c r="M35" s="123" t="s">
        <v>95</v>
      </c>
      <c r="N35" s="123" t="s">
        <v>95</v>
      </c>
      <c r="O35" s="123" t="s">
        <v>95</v>
      </c>
      <c r="P35" s="123" t="s">
        <v>95</v>
      </c>
      <c r="Q35" s="123" t="s">
        <v>95</v>
      </c>
      <c r="R35" s="141">
        <f t="shared" si="11"/>
        <v>0.4</v>
      </c>
      <c r="S35" s="123" t="s">
        <v>95</v>
      </c>
      <c r="T35" s="123" t="s">
        <v>95</v>
      </c>
      <c r="U35" s="123" t="s">
        <v>95</v>
      </c>
      <c r="V35" s="123" t="s">
        <v>95</v>
      </c>
      <c r="W35" s="123" t="s">
        <v>95</v>
      </c>
      <c r="X35" s="123" t="s">
        <v>95</v>
      </c>
      <c r="Y35" s="123" t="s">
        <v>95</v>
      </c>
      <c r="Z35" s="123" t="s">
        <v>95</v>
      </c>
      <c r="AA35" s="123" t="s">
        <v>95</v>
      </c>
      <c r="AB35" s="123" t="s">
        <v>95</v>
      </c>
      <c r="AC35" s="123" t="s">
        <v>95</v>
      </c>
      <c r="AD35" s="123" t="s">
        <v>95</v>
      </c>
      <c r="AE35" s="123" t="s">
        <v>95</v>
      </c>
      <c r="AF35" s="123" t="s">
        <v>95</v>
      </c>
      <c r="AG35" s="123" t="s">
        <v>95</v>
      </c>
      <c r="AH35" s="123" t="s">
        <v>95</v>
      </c>
      <c r="AI35" s="123" t="s">
        <v>95</v>
      </c>
      <c r="AJ35" s="123" t="s">
        <v>95</v>
      </c>
      <c r="AK35" s="123" t="s">
        <v>95</v>
      </c>
      <c r="AL35" s="123" t="s">
        <v>95</v>
      </c>
      <c r="AM35" s="141">
        <f t="shared" si="9"/>
        <v>0.4</v>
      </c>
      <c r="AN35" s="123" t="s">
        <v>95</v>
      </c>
      <c r="AO35" s="123" t="s">
        <v>95</v>
      </c>
      <c r="AP35" s="123" t="s">
        <v>95</v>
      </c>
      <c r="AQ35" s="123" t="s">
        <v>95</v>
      </c>
      <c r="AR35" s="123" t="s">
        <v>95</v>
      </c>
      <c r="AS35" s="123" t="s">
        <v>95</v>
      </c>
    </row>
    <row r="36" spans="1:45" ht="84.75" customHeight="1" x14ac:dyDescent="0.25">
      <c r="A36" s="140" t="str">
        <f>'6'!A37</f>
        <v>1.2.1.1</v>
      </c>
      <c r="B36" s="139" t="str">
        <f>'6'!B37</f>
        <v xml:space="preserve">Реконструкция РП-0,4 кВ, замена КР0,4 кВ жилых домов в кол-ве 23 шт. п. Ермаково, Вологодский район </v>
      </c>
      <c r="C36" s="138" t="str">
        <f>'6'!C37</f>
        <v>L_TP_1.2.1.1_29</v>
      </c>
      <c r="D36" s="123" t="s">
        <v>95</v>
      </c>
      <c r="E36" s="123" t="s">
        <v>95</v>
      </c>
      <c r="F36" s="123" t="s">
        <v>95</v>
      </c>
      <c r="G36" s="123" t="s">
        <v>95</v>
      </c>
      <c r="H36" s="123" t="s">
        <v>95</v>
      </c>
      <c r="I36" s="123" t="s">
        <v>95</v>
      </c>
      <c r="J36" s="142">
        <v>23</v>
      </c>
      <c r="K36" s="123" t="s">
        <v>95</v>
      </c>
      <c r="L36" s="123" t="s">
        <v>95</v>
      </c>
      <c r="M36" s="123" t="s">
        <v>95</v>
      </c>
      <c r="N36" s="123" t="s">
        <v>95</v>
      </c>
      <c r="O36" s="123" t="s">
        <v>95</v>
      </c>
      <c r="P36" s="123" t="s">
        <v>95</v>
      </c>
      <c r="Q36" s="123" t="s">
        <v>95</v>
      </c>
      <c r="R36" s="123" t="s">
        <v>95</v>
      </c>
      <c r="S36" s="123" t="s">
        <v>95</v>
      </c>
      <c r="T36" s="123" t="s">
        <v>95</v>
      </c>
      <c r="U36" s="123" t="s">
        <v>95</v>
      </c>
      <c r="V36" s="123" t="s">
        <v>95</v>
      </c>
      <c r="W36" s="123" t="s">
        <v>95</v>
      </c>
      <c r="X36" s="123" t="s">
        <v>95</v>
      </c>
      <c r="Y36" s="123" t="s">
        <v>95</v>
      </c>
      <c r="Z36" s="123" t="s">
        <v>95</v>
      </c>
      <c r="AA36" s="123" t="s">
        <v>95</v>
      </c>
      <c r="AB36" s="123" t="s">
        <v>95</v>
      </c>
      <c r="AC36" s="123" t="s">
        <v>95</v>
      </c>
      <c r="AD36" s="123" t="s">
        <v>95</v>
      </c>
      <c r="AE36" s="141">
        <f>J36</f>
        <v>23</v>
      </c>
      <c r="AF36" s="123" t="s">
        <v>95</v>
      </c>
      <c r="AG36" s="123" t="s">
        <v>95</v>
      </c>
      <c r="AH36" s="123" t="s">
        <v>95</v>
      </c>
      <c r="AI36" s="123" t="s">
        <v>95</v>
      </c>
      <c r="AJ36" s="123" t="s">
        <v>95</v>
      </c>
      <c r="AK36" s="123" t="s">
        <v>95</v>
      </c>
      <c r="AL36" s="123" t="s">
        <v>95</v>
      </c>
      <c r="AM36" s="123" t="s">
        <v>95</v>
      </c>
      <c r="AN36" s="123" t="s">
        <v>95</v>
      </c>
      <c r="AO36" s="123" t="s">
        <v>95</v>
      </c>
      <c r="AP36" s="123" t="s">
        <v>95</v>
      </c>
      <c r="AQ36" s="123" t="s">
        <v>95</v>
      </c>
      <c r="AR36" s="123" t="s">
        <v>95</v>
      </c>
      <c r="AS36" s="141">
        <f>SUM(Q36,X36,AE36,AL36)</f>
        <v>23</v>
      </c>
    </row>
    <row r="37" spans="1:45" ht="77.25" customHeight="1" x14ac:dyDescent="0.25">
      <c r="A37" s="140" t="str">
        <f>'6'!A38</f>
        <v>1.2.3.1</v>
      </c>
      <c r="B37" s="139" t="str">
        <f>'6'!B38</f>
        <v>Реализация мероприятий по интеллектуальному учету электричекой энергии</v>
      </c>
      <c r="C37" s="138" t="str">
        <f>'6'!C38</f>
        <v>L_ISUE_1.2.3.1_02</v>
      </c>
      <c r="D37" s="123" t="s">
        <v>95</v>
      </c>
      <c r="E37" s="123" t="s">
        <v>95</v>
      </c>
      <c r="F37" s="123" t="s">
        <v>95</v>
      </c>
      <c r="G37" s="123" t="s">
        <v>95</v>
      </c>
      <c r="H37" s="123" t="s">
        <v>95</v>
      </c>
      <c r="I37" s="123" t="s">
        <v>95</v>
      </c>
      <c r="J37" s="142">
        <v>377</v>
      </c>
      <c r="K37" s="123" t="s">
        <v>95</v>
      </c>
      <c r="L37" s="123" t="s">
        <v>95</v>
      </c>
      <c r="M37" s="123" t="s">
        <v>95</v>
      </c>
      <c r="N37" s="123" t="s">
        <v>95</v>
      </c>
      <c r="O37" s="123" t="s">
        <v>95</v>
      </c>
      <c r="P37" s="123" t="s">
        <v>95</v>
      </c>
      <c r="Q37" s="142">
        <v>132</v>
      </c>
      <c r="R37" s="123" t="s">
        <v>95</v>
      </c>
      <c r="S37" s="123" t="s">
        <v>95</v>
      </c>
      <c r="T37" s="123" t="s">
        <v>95</v>
      </c>
      <c r="U37" s="123" t="s">
        <v>95</v>
      </c>
      <c r="V37" s="123" t="s">
        <v>95</v>
      </c>
      <c r="W37" s="123" t="s">
        <v>95</v>
      </c>
      <c r="X37" s="141">
        <v>88</v>
      </c>
      <c r="Y37" s="123" t="s">
        <v>95</v>
      </c>
      <c r="Z37" s="123" t="s">
        <v>95</v>
      </c>
      <c r="AA37" s="123" t="s">
        <v>95</v>
      </c>
      <c r="AB37" s="123" t="s">
        <v>95</v>
      </c>
      <c r="AC37" s="123" t="s">
        <v>95</v>
      </c>
      <c r="AD37" s="123" t="s">
        <v>95</v>
      </c>
      <c r="AE37" s="141">
        <v>24</v>
      </c>
      <c r="AF37" s="123" t="s">
        <v>95</v>
      </c>
      <c r="AG37" s="123" t="s">
        <v>95</v>
      </c>
      <c r="AH37" s="123" t="s">
        <v>95</v>
      </c>
      <c r="AI37" s="123" t="s">
        <v>95</v>
      </c>
      <c r="AJ37" s="123" t="s">
        <v>95</v>
      </c>
      <c r="AK37" s="123" t="s">
        <v>95</v>
      </c>
      <c r="AL37" s="141">
        <v>133</v>
      </c>
      <c r="AM37" s="123" t="s">
        <v>95</v>
      </c>
      <c r="AN37" s="123" t="s">
        <v>95</v>
      </c>
      <c r="AO37" s="123" t="s">
        <v>95</v>
      </c>
      <c r="AP37" s="123" t="s">
        <v>95</v>
      </c>
      <c r="AQ37" s="123" t="s">
        <v>95</v>
      </c>
      <c r="AR37" s="123" t="s">
        <v>95</v>
      </c>
      <c r="AS37" s="141">
        <f>SUM(Q37,X37,AE37,AL37)</f>
        <v>377</v>
      </c>
    </row>
    <row r="38" spans="1:45" ht="83.25" customHeight="1" x14ac:dyDescent="0.25">
      <c r="A38" s="140" t="str">
        <f>'6'!A39</f>
        <v>1.4.1</v>
      </c>
      <c r="B38" s="139" t="str">
        <f>'6'!B39</f>
        <v>Новое строительство КЛЭП-0,4 кВ ТП-поселок-Дома№6,7,8,2,1,9,11,13,10,5,5А п. Можайское, Вологодский район</v>
      </c>
      <c r="C38" s="138" t="str">
        <f>'6'!C39</f>
        <v>L_KL_1.4.1_24</v>
      </c>
      <c r="D38" s="123" t="s">
        <v>95</v>
      </c>
      <c r="E38" s="123" t="s">
        <v>95</v>
      </c>
      <c r="F38" s="123" t="s">
        <v>95</v>
      </c>
      <c r="G38" s="123" t="s">
        <v>95</v>
      </c>
      <c r="H38" s="141">
        <v>0.96</v>
      </c>
      <c r="I38" s="123" t="s">
        <v>95</v>
      </c>
      <c r="J38" s="123" t="s">
        <v>95</v>
      </c>
      <c r="K38" s="123" t="s">
        <v>95</v>
      </c>
      <c r="L38" s="123" t="s">
        <v>95</v>
      </c>
      <c r="M38" s="123" t="s">
        <v>95</v>
      </c>
      <c r="N38" s="123" t="s">
        <v>95</v>
      </c>
      <c r="O38" s="123" t="s">
        <v>95</v>
      </c>
      <c r="P38" s="123" t="s">
        <v>95</v>
      </c>
      <c r="Q38" s="123" t="s">
        <v>95</v>
      </c>
      <c r="R38" s="123" t="s">
        <v>95</v>
      </c>
      <c r="S38" s="123" t="s">
        <v>95</v>
      </c>
      <c r="T38" s="123" t="s">
        <v>95</v>
      </c>
      <c r="U38" s="123" t="s">
        <v>95</v>
      </c>
      <c r="V38" s="123" t="s">
        <v>95</v>
      </c>
      <c r="W38" s="123" t="s">
        <v>95</v>
      </c>
      <c r="X38" s="123" t="s">
        <v>95</v>
      </c>
      <c r="Y38" s="123" t="s">
        <v>95</v>
      </c>
      <c r="Z38" s="123" t="s">
        <v>95</v>
      </c>
      <c r="AA38" s="123" t="s">
        <v>95</v>
      </c>
      <c r="AB38" s="123" t="s">
        <v>95</v>
      </c>
      <c r="AC38" s="141">
        <v>0.96</v>
      </c>
      <c r="AD38" s="123" t="s">
        <v>95</v>
      </c>
      <c r="AE38" s="123" t="s">
        <v>95</v>
      </c>
      <c r="AF38" s="123" t="s">
        <v>95</v>
      </c>
      <c r="AG38" s="123" t="s">
        <v>95</v>
      </c>
      <c r="AH38" s="123" t="s">
        <v>95</v>
      </c>
      <c r="AI38" s="123" t="s">
        <v>95</v>
      </c>
      <c r="AJ38" s="123" t="s">
        <v>95</v>
      </c>
      <c r="AK38" s="123" t="s">
        <v>95</v>
      </c>
      <c r="AL38" s="123" t="s">
        <v>95</v>
      </c>
      <c r="AM38" s="123" t="s">
        <v>95</v>
      </c>
      <c r="AN38" s="123" t="s">
        <v>95</v>
      </c>
      <c r="AO38" s="123" t="s">
        <v>95</v>
      </c>
      <c r="AP38" s="123" t="s">
        <v>95</v>
      </c>
      <c r="AQ38" s="141">
        <f>SUM(O38,V38,AC38,AJ38)</f>
        <v>0.96</v>
      </c>
      <c r="AR38" s="123" t="s">
        <v>95</v>
      </c>
      <c r="AS38" s="123" t="s">
        <v>95</v>
      </c>
    </row>
    <row r="39" spans="1:45" x14ac:dyDescent="0.25">
      <c r="A39" s="45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</row>
    <row r="40" spans="1:45" x14ac:dyDescent="0.25">
      <c r="A40" s="45" t="s">
        <v>21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</row>
    <row r="41" spans="1:45" x14ac:dyDescent="0.25">
      <c r="A41" s="45" t="s">
        <v>22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</row>
    <row r="42" spans="1:45" ht="33" customHeight="1" x14ac:dyDescent="0.25">
      <c r="A42" s="145" t="s">
        <v>23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</row>
    <row r="43" spans="1:45" x14ac:dyDescent="0.25">
      <c r="A43" s="45" t="s">
        <v>24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</row>
    <row r="44" spans="1:45" x14ac:dyDescent="0.25">
      <c r="A44" s="45" t="s">
        <v>386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</row>
    <row r="45" spans="1:45" ht="21.75" customHeight="1" x14ac:dyDescent="0.25">
      <c r="A45" s="146" t="s">
        <v>387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</row>
    <row r="46" spans="1:45" ht="39.75" customHeight="1" x14ac:dyDescent="0.25">
      <c r="A46" s="148" t="s">
        <v>160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</row>
    <row r="47" spans="1:45" ht="16.5" x14ac:dyDescent="0.25">
      <c r="A47" s="144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</row>
  </sheetData>
  <autoFilter ref="A17:AS38"/>
  <mergeCells count="24">
    <mergeCell ref="AO1:AT1"/>
    <mergeCell ref="AO2:AT2"/>
    <mergeCell ref="A42:AS42"/>
    <mergeCell ref="A46:AS46"/>
    <mergeCell ref="A5:AS5"/>
    <mergeCell ref="A7:AS7"/>
    <mergeCell ref="A11:AS11"/>
    <mergeCell ref="A10:AS10"/>
    <mergeCell ref="K13:AS13"/>
    <mergeCell ref="AM15:AS15"/>
    <mergeCell ref="A13:A16"/>
    <mergeCell ref="B13:B16"/>
    <mergeCell ref="C13:C16"/>
    <mergeCell ref="D13:J14"/>
    <mergeCell ref="AM14:AS14"/>
    <mergeCell ref="D15:J15"/>
    <mergeCell ref="K15:Q15"/>
    <mergeCell ref="AF15:AL15"/>
    <mergeCell ref="AF14:AL14"/>
    <mergeCell ref="R14:X14"/>
    <mergeCell ref="R15:X15"/>
    <mergeCell ref="K14:Q14"/>
    <mergeCell ref="Y14:AE14"/>
    <mergeCell ref="Y15:AE15"/>
  </mergeCells>
  <pageMargins left="0.19685039370078741" right="0.19685039370078741" top="0.19685039370078741" bottom="0.19685039370078741" header="0.31496062992125984" footer="0.31496062992125984"/>
  <pageSetup paperSize="9" scale="2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69"/>
  <sheetViews>
    <sheetView view="pageBreakPreview" topLeftCell="A14" zoomScaleNormal="100" zoomScaleSheetLayoutView="100" workbookViewId="0">
      <selection activeCell="B28" sqref="B28"/>
    </sheetView>
  </sheetViews>
  <sheetFormatPr defaultRowHeight="11.25" outlineLevelRow="1" x14ac:dyDescent="0.2"/>
  <cols>
    <col min="1" max="1" width="9.85546875" style="4" bestFit="1" customWidth="1"/>
    <col min="2" max="2" width="48.85546875" style="4" customWidth="1"/>
    <col min="3" max="3" width="13.140625" style="4" customWidth="1"/>
    <col min="4" max="5" width="12.7109375" style="4" customWidth="1"/>
    <col min="6" max="6" width="12.85546875" style="4" customWidth="1"/>
    <col min="7" max="7" width="16.28515625" style="4" customWidth="1"/>
    <col min="8" max="16384" width="9.140625" style="4"/>
  </cols>
  <sheetData>
    <row r="1" spans="1:7" ht="14.25" x14ac:dyDescent="0.2">
      <c r="A1" s="8"/>
      <c r="B1" s="8"/>
      <c r="C1" s="43" t="s">
        <v>291</v>
      </c>
      <c r="D1" s="43"/>
      <c r="E1" s="43"/>
      <c r="F1" s="43"/>
      <c r="G1" s="43"/>
    </row>
    <row r="2" spans="1:7" ht="51" customHeight="1" x14ac:dyDescent="0.2">
      <c r="A2" s="8"/>
      <c r="B2" s="8"/>
      <c r="C2" s="44" t="s">
        <v>293</v>
      </c>
      <c r="D2" s="44"/>
      <c r="E2" s="44"/>
      <c r="F2" s="44"/>
      <c r="G2" s="44"/>
    </row>
    <row r="3" spans="1:7" ht="18.75" customHeight="1" x14ac:dyDescent="0.2">
      <c r="A3" s="8"/>
      <c r="B3" s="8"/>
      <c r="C3" s="43" t="s">
        <v>366</v>
      </c>
      <c r="D3" s="43"/>
      <c r="E3" s="43"/>
      <c r="F3" s="43"/>
      <c r="G3" s="43"/>
    </row>
    <row r="4" spans="1:7" x14ac:dyDescent="0.2">
      <c r="A4" s="7"/>
    </row>
    <row r="5" spans="1:7" x14ac:dyDescent="0.2">
      <c r="A5" s="7"/>
    </row>
    <row r="6" spans="1:7" ht="14.25" x14ac:dyDescent="0.2">
      <c r="A6" s="36" t="s">
        <v>189</v>
      </c>
      <c r="B6" s="36"/>
      <c r="C6" s="36"/>
      <c r="D6" s="36"/>
      <c r="E6" s="36"/>
      <c r="F6" s="36"/>
      <c r="G6" s="36"/>
    </row>
    <row r="7" spans="1:7" ht="14.25" x14ac:dyDescent="0.2">
      <c r="A7" s="37"/>
      <c r="B7" s="38"/>
      <c r="C7" s="38"/>
      <c r="D7" s="38"/>
      <c r="E7" s="38"/>
      <c r="F7" s="38"/>
      <c r="G7" s="38"/>
    </row>
    <row r="8" spans="1:7" ht="15" x14ac:dyDescent="0.2">
      <c r="A8" s="39" t="s">
        <v>247</v>
      </c>
      <c r="B8" s="39"/>
      <c r="C8" s="39"/>
      <c r="D8" s="39"/>
      <c r="E8" s="39"/>
      <c r="F8" s="39"/>
      <c r="G8" s="39"/>
    </row>
    <row r="9" spans="1:7" ht="14.25" x14ac:dyDescent="0.2">
      <c r="A9" s="40"/>
      <c r="B9" s="38"/>
      <c r="C9" s="38"/>
      <c r="D9" s="38"/>
      <c r="E9" s="38"/>
      <c r="F9" s="38"/>
      <c r="G9" s="38"/>
    </row>
    <row r="10" spans="1:7" ht="14.25" x14ac:dyDescent="0.2">
      <c r="A10" s="37"/>
      <c r="B10" s="38"/>
      <c r="C10" s="38"/>
      <c r="D10" s="38"/>
      <c r="E10" s="38"/>
      <c r="F10" s="38"/>
      <c r="G10" s="38"/>
    </row>
    <row r="11" spans="1:7" ht="15" x14ac:dyDescent="0.2">
      <c r="A11" s="39" t="str">
        <f>'7'!A10:AS10</f>
        <v>Общество с ограниченной ответственностью "Городская электросетевая компания"</v>
      </c>
      <c r="B11" s="39"/>
      <c r="C11" s="39"/>
      <c r="D11" s="39"/>
      <c r="E11" s="39"/>
      <c r="F11" s="39"/>
      <c r="G11" s="39"/>
    </row>
    <row r="12" spans="1:7" ht="14.25" x14ac:dyDescent="0.2">
      <c r="A12" s="36" t="s">
        <v>1</v>
      </c>
      <c r="B12" s="36"/>
      <c r="C12" s="36"/>
      <c r="D12" s="36"/>
      <c r="E12" s="36"/>
      <c r="F12" s="36"/>
      <c r="G12" s="36"/>
    </row>
    <row r="13" spans="1:7" ht="14.25" x14ac:dyDescent="0.2">
      <c r="A13" s="41"/>
      <c r="B13" s="41"/>
      <c r="C13" s="41"/>
      <c r="D13" s="41"/>
      <c r="E13" s="41"/>
      <c r="F13" s="41"/>
      <c r="G13" s="41"/>
    </row>
    <row r="14" spans="1:7" ht="15" x14ac:dyDescent="0.25">
      <c r="A14" s="42" t="s">
        <v>248</v>
      </c>
      <c r="B14" s="42"/>
      <c r="C14" s="42"/>
      <c r="D14" s="42"/>
      <c r="E14" s="42"/>
      <c r="F14" s="42"/>
      <c r="G14" s="42"/>
    </row>
    <row r="15" spans="1:7" ht="14.25" x14ac:dyDescent="0.2">
      <c r="A15" s="36" t="s">
        <v>199</v>
      </c>
      <c r="B15" s="36"/>
      <c r="C15" s="36"/>
      <c r="D15" s="36"/>
      <c r="E15" s="36"/>
      <c r="F15" s="36"/>
      <c r="G15" s="36"/>
    </row>
    <row r="16" spans="1:7" x14ac:dyDescent="0.2">
      <c r="A16" s="7"/>
    </row>
    <row r="17" spans="1:7" x14ac:dyDescent="0.2">
      <c r="A17" s="31" t="s">
        <v>200</v>
      </c>
      <c r="B17" s="31"/>
      <c r="C17" s="31"/>
      <c r="D17" s="31"/>
      <c r="E17" s="31"/>
      <c r="F17" s="31"/>
      <c r="G17" s="31"/>
    </row>
    <row r="18" spans="1:7" x14ac:dyDescent="0.2">
      <c r="A18" s="28" t="s">
        <v>201</v>
      </c>
      <c r="B18" s="28" t="s">
        <v>202</v>
      </c>
      <c r="C18" s="20" t="s">
        <v>280</v>
      </c>
      <c r="D18" s="20" t="s">
        <v>374</v>
      </c>
      <c r="E18" s="20" t="s">
        <v>374</v>
      </c>
      <c r="F18" s="20" t="s">
        <v>282</v>
      </c>
      <c r="G18" s="20" t="s">
        <v>98</v>
      </c>
    </row>
    <row r="19" spans="1:7" ht="22.5" x14ac:dyDescent="0.2">
      <c r="A19" s="28"/>
      <c r="B19" s="28"/>
      <c r="C19" s="20" t="s">
        <v>54</v>
      </c>
      <c r="D19" s="20" t="s">
        <v>54</v>
      </c>
      <c r="E19" s="20" t="s">
        <v>54</v>
      </c>
      <c r="F19" s="20" t="s">
        <v>54</v>
      </c>
      <c r="G19" s="20" t="s">
        <v>11</v>
      </c>
    </row>
    <row r="20" spans="1:7" x14ac:dyDescent="0.2">
      <c r="A20" s="20">
        <v>1</v>
      </c>
      <c r="B20" s="20">
        <v>2</v>
      </c>
      <c r="C20" s="16" t="s">
        <v>249</v>
      </c>
      <c r="D20" s="16" t="s">
        <v>250</v>
      </c>
      <c r="E20" s="16" t="s">
        <v>251</v>
      </c>
      <c r="F20" s="16" t="s">
        <v>375</v>
      </c>
      <c r="G20" s="20">
        <v>4</v>
      </c>
    </row>
    <row r="21" spans="1:7" ht="30.75" customHeight="1" x14ac:dyDescent="0.2">
      <c r="A21" s="30" t="s">
        <v>203</v>
      </c>
      <c r="B21" s="30"/>
      <c r="C21" s="17">
        <f>C22</f>
        <v>5.5380000000000003</v>
      </c>
      <c r="D21" s="17">
        <f t="shared" ref="D21:F21" si="0">D22</f>
        <v>5.5430000000000001</v>
      </c>
      <c r="E21" s="17">
        <f t="shared" si="0"/>
        <v>5.5314999999999994</v>
      </c>
      <c r="F21" s="17">
        <f t="shared" si="0"/>
        <v>5.5265000000000004</v>
      </c>
      <c r="G21" s="17">
        <f>SUM(C21:F21)</f>
        <v>22.138999999999996</v>
      </c>
    </row>
    <row r="22" spans="1:7" x14ac:dyDescent="0.2">
      <c r="A22" s="16" t="s">
        <v>204</v>
      </c>
      <c r="B22" s="21" t="s">
        <v>205</v>
      </c>
      <c r="C22" s="17">
        <f>C23+C32+C41+C42</f>
        <v>5.5380000000000003</v>
      </c>
      <c r="D22" s="17">
        <f t="shared" ref="D22:F22" si="1">D23+D32+D41+D42</f>
        <v>5.5430000000000001</v>
      </c>
      <c r="E22" s="17">
        <f t="shared" ref="E22" si="2">E23+E32+E41+E42</f>
        <v>5.5314999999999994</v>
      </c>
      <c r="F22" s="17">
        <f t="shared" si="1"/>
        <v>5.5265000000000004</v>
      </c>
      <c r="G22" s="17">
        <f>SUM(C22:F22)</f>
        <v>22.138999999999996</v>
      </c>
    </row>
    <row r="23" spans="1:7" x14ac:dyDescent="0.2">
      <c r="A23" s="16" t="s">
        <v>254</v>
      </c>
      <c r="B23" s="21" t="s">
        <v>206</v>
      </c>
      <c r="C23" s="17">
        <f>C24</f>
        <v>3.3770000000000002</v>
      </c>
      <c r="D23" s="17">
        <f t="shared" ref="D23:F24" si="3">D24</f>
        <v>3.3820000000000001</v>
      </c>
      <c r="E23" s="17">
        <f t="shared" si="3"/>
        <v>3.3704999999999998</v>
      </c>
      <c r="F23" s="17">
        <f t="shared" si="3"/>
        <v>3.3654999999999999</v>
      </c>
      <c r="G23" s="17">
        <f>SUM(C23:F23)</f>
        <v>13.495000000000001</v>
      </c>
    </row>
    <row r="24" spans="1:7" x14ac:dyDescent="0.2">
      <c r="A24" s="16" t="s">
        <v>255</v>
      </c>
      <c r="B24" s="21" t="s">
        <v>207</v>
      </c>
      <c r="C24" s="17">
        <f>C25</f>
        <v>3.3770000000000002</v>
      </c>
      <c r="D24" s="17">
        <f t="shared" si="3"/>
        <v>3.3820000000000001</v>
      </c>
      <c r="E24" s="17">
        <f t="shared" si="3"/>
        <v>3.3704999999999998</v>
      </c>
      <c r="F24" s="17">
        <f t="shared" si="3"/>
        <v>3.3654999999999999</v>
      </c>
      <c r="G24" s="17">
        <f>SUM(C24:F24)</f>
        <v>13.495000000000001</v>
      </c>
    </row>
    <row r="25" spans="1:7" x14ac:dyDescent="0.2">
      <c r="A25" s="16" t="s">
        <v>208</v>
      </c>
      <c r="B25" s="23" t="s">
        <v>275</v>
      </c>
      <c r="C25" s="22">
        <v>3.3770000000000002</v>
      </c>
      <c r="D25" s="22">
        <v>3.3820000000000001</v>
      </c>
      <c r="E25" s="22">
        <v>3.3704999999999998</v>
      </c>
      <c r="F25" s="22">
        <v>3.3654999999999999</v>
      </c>
      <c r="G25" s="17">
        <f>SUM(C25:F25)</f>
        <v>13.495000000000001</v>
      </c>
    </row>
    <row r="26" spans="1:7" x14ac:dyDescent="0.2">
      <c r="A26" s="16" t="s">
        <v>210</v>
      </c>
      <c r="B26" s="23" t="s">
        <v>209</v>
      </c>
      <c r="C26" s="17" t="s">
        <v>95</v>
      </c>
      <c r="D26" s="17" t="s">
        <v>95</v>
      </c>
      <c r="E26" s="17" t="s">
        <v>95</v>
      </c>
      <c r="F26" s="17" t="s">
        <v>95</v>
      </c>
      <c r="G26" s="17" t="s">
        <v>95</v>
      </c>
    </row>
    <row r="27" spans="1:7" ht="30.75" customHeight="1" x14ac:dyDescent="0.2">
      <c r="A27" s="16" t="s">
        <v>256</v>
      </c>
      <c r="B27" s="21" t="s">
        <v>211</v>
      </c>
      <c r="C27" s="17" t="s">
        <v>95</v>
      </c>
      <c r="D27" s="17" t="s">
        <v>95</v>
      </c>
      <c r="E27" s="17" t="s">
        <v>95</v>
      </c>
      <c r="F27" s="17" t="s">
        <v>95</v>
      </c>
      <c r="G27" s="17" t="s">
        <v>95</v>
      </c>
    </row>
    <row r="28" spans="1:7" x14ac:dyDescent="0.2">
      <c r="A28" s="16" t="s">
        <v>257</v>
      </c>
      <c r="B28" s="21" t="s">
        <v>212</v>
      </c>
      <c r="C28" s="17" t="s">
        <v>95</v>
      </c>
      <c r="D28" s="17" t="s">
        <v>95</v>
      </c>
      <c r="E28" s="17" t="s">
        <v>95</v>
      </c>
      <c r="F28" s="17" t="s">
        <v>95</v>
      </c>
      <c r="G28" s="17" t="s">
        <v>95</v>
      </c>
    </row>
    <row r="29" spans="1:7" ht="22.5" x14ac:dyDescent="0.2">
      <c r="A29" s="16" t="s">
        <v>213</v>
      </c>
      <c r="B29" s="21" t="s">
        <v>214</v>
      </c>
      <c r="C29" s="17" t="s">
        <v>95</v>
      </c>
      <c r="D29" s="17" t="s">
        <v>95</v>
      </c>
      <c r="E29" s="17" t="s">
        <v>95</v>
      </c>
      <c r="F29" s="17" t="s">
        <v>95</v>
      </c>
      <c r="G29" s="17" t="s">
        <v>95</v>
      </c>
    </row>
    <row r="30" spans="1:7" ht="25.5" customHeight="1" x14ac:dyDescent="0.2">
      <c r="A30" s="16" t="s">
        <v>215</v>
      </c>
      <c r="B30" s="21" t="s">
        <v>216</v>
      </c>
      <c r="C30" s="17" t="s">
        <v>95</v>
      </c>
      <c r="D30" s="17" t="s">
        <v>95</v>
      </c>
      <c r="E30" s="17" t="s">
        <v>95</v>
      </c>
      <c r="F30" s="17" t="s">
        <v>95</v>
      </c>
      <c r="G30" s="17" t="s">
        <v>95</v>
      </c>
    </row>
    <row r="31" spans="1:7" x14ac:dyDescent="0.2">
      <c r="A31" s="16" t="s">
        <v>258</v>
      </c>
      <c r="B31" s="21" t="s">
        <v>217</v>
      </c>
      <c r="C31" s="17" t="s">
        <v>95</v>
      </c>
      <c r="D31" s="17" t="s">
        <v>95</v>
      </c>
      <c r="E31" s="17" t="s">
        <v>95</v>
      </c>
      <c r="F31" s="17" t="s">
        <v>95</v>
      </c>
      <c r="G31" s="17" t="s">
        <v>95</v>
      </c>
    </row>
    <row r="32" spans="1:7" x14ac:dyDescent="0.2">
      <c r="A32" s="16" t="s">
        <v>259</v>
      </c>
      <c r="B32" s="21" t="s">
        <v>218</v>
      </c>
      <c r="C32" s="17">
        <f>C33</f>
        <v>2.161</v>
      </c>
      <c r="D32" s="17">
        <f t="shared" ref="D32:F33" si="4">D33</f>
        <v>2.161</v>
      </c>
      <c r="E32" s="17">
        <f t="shared" si="4"/>
        <v>2.161</v>
      </c>
      <c r="F32" s="17">
        <f t="shared" si="4"/>
        <v>2.161</v>
      </c>
      <c r="G32" s="17">
        <f>SUM(C32:F32)</f>
        <v>8.6440000000000001</v>
      </c>
    </row>
    <row r="33" spans="1:7" x14ac:dyDescent="0.2">
      <c r="A33" s="16" t="s">
        <v>260</v>
      </c>
      <c r="B33" s="21" t="s">
        <v>219</v>
      </c>
      <c r="C33" s="17">
        <f>C34</f>
        <v>2.161</v>
      </c>
      <c r="D33" s="17">
        <f t="shared" si="4"/>
        <v>2.161</v>
      </c>
      <c r="E33" s="17">
        <f t="shared" si="4"/>
        <v>2.161</v>
      </c>
      <c r="F33" s="17">
        <f t="shared" si="4"/>
        <v>2.161</v>
      </c>
      <c r="G33" s="17">
        <f>SUM(C33:F33)</f>
        <v>8.6440000000000001</v>
      </c>
    </row>
    <row r="34" spans="1:7" x14ac:dyDescent="0.2">
      <c r="A34" s="16" t="s">
        <v>220</v>
      </c>
      <c r="B34" s="23" t="s">
        <v>275</v>
      </c>
      <c r="C34" s="22">
        <v>2.161</v>
      </c>
      <c r="D34" s="22">
        <v>2.161</v>
      </c>
      <c r="E34" s="22">
        <v>2.161</v>
      </c>
      <c r="F34" s="22">
        <v>2.161</v>
      </c>
      <c r="G34" s="17">
        <f>SUM(C34:F34)</f>
        <v>8.6440000000000001</v>
      </c>
    </row>
    <row r="35" spans="1:7" x14ac:dyDescent="0.2">
      <c r="A35" s="16" t="s">
        <v>221</v>
      </c>
      <c r="B35" s="23" t="s">
        <v>209</v>
      </c>
      <c r="C35" s="17" t="s">
        <v>95</v>
      </c>
      <c r="D35" s="17" t="s">
        <v>95</v>
      </c>
      <c r="E35" s="17" t="s">
        <v>95</v>
      </c>
      <c r="F35" s="17" t="s">
        <v>95</v>
      </c>
      <c r="G35" s="17" t="s">
        <v>95</v>
      </c>
    </row>
    <row r="36" spans="1:7" x14ac:dyDescent="0.2">
      <c r="A36" s="16" t="s">
        <v>261</v>
      </c>
      <c r="B36" s="21" t="s">
        <v>222</v>
      </c>
      <c r="C36" s="17" t="s">
        <v>95</v>
      </c>
      <c r="D36" s="17" t="s">
        <v>95</v>
      </c>
      <c r="E36" s="17" t="s">
        <v>95</v>
      </c>
      <c r="F36" s="17" t="s">
        <v>95</v>
      </c>
      <c r="G36" s="17" t="s">
        <v>95</v>
      </c>
    </row>
    <row r="37" spans="1:7" ht="32.25" customHeight="1" x14ac:dyDescent="0.2">
      <c r="A37" s="16" t="s">
        <v>262</v>
      </c>
      <c r="B37" s="21" t="s">
        <v>223</v>
      </c>
      <c r="C37" s="17" t="s">
        <v>95</v>
      </c>
      <c r="D37" s="17" t="s">
        <v>95</v>
      </c>
      <c r="E37" s="17" t="s">
        <v>95</v>
      </c>
      <c r="F37" s="17" t="s">
        <v>95</v>
      </c>
      <c r="G37" s="17" t="s">
        <v>95</v>
      </c>
    </row>
    <row r="38" spans="1:7" x14ac:dyDescent="0.2">
      <c r="A38" s="16" t="s">
        <v>224</v>
      </c>
      <c r="B38" s="23" t="s">
        <v>275</v>
      </c>
      <c r="C38" s="17" t="s">
        <v>95</v>
      </c>
      <c r="D38" s="17" t="s">
        <v>95</v>
      </c>
      <c r="E38" s="17" t="s">
        <v>95</v>
      </c>
      <c r="F38" s="17" t="s">
        <v>95</v>
      </c>
      <c r="G38" s="17" t="s">
        <v>95</v>
      </c>
    </row>
    <row r="39" spans="1:7" x14ac:dyDescent="0.2">
      <c r="A39" s="16" t="s">
        <v>225</v>
      </c>
      <c r="B39" s="23" t="s">
        <v>209</v>
      </c>
      <c r="C39" s="17" t="s">
        <v>95</v>
      </c>
      <c r="D39" s="17" t="s">
        <v>95</v>
      </c>
      <c r="E39" s="17" t="s">
        <v>95</v>
      </c>
      <c r="F39" s="17" t="s">
        <v>95</v>
      </c>
      <c r="G39" s="17" t="s">
        <v>95</v>
      </c>
    </row>
    <row r="40" spans="1:7" x14ac:dyDescent="0.2">
      <c r="A40" s="16" t="s">
        <v>69</v>
      </c>
      <c r="B40" s="24" t="s">
        <v>69</v>
      </c>
      <c r="C40" s="17" t="s">
        <v>95</v>
      </c>
      <c r="D40" s="17" t="s">
        <v>95</v>
      </c>
      <c r="E40" s="17" t="s">
        <v>95</v>
      </c>
      <c r="F40" s="17" t="s">
        <v>95</v>
      </c>
      <c r="G40" s="17" t="s">
        <v>95</v>
      </c>
    </row>
    <row r="41" spans="1:7" x14ac:dyDescent="0.2">
      <c r="A41" s="16" t="s">
        <v>263</v>
      </c>
      <c r="B41" s="21" t="s">
        <v>226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</row>
    <row r="42" spans="1:7" x14ac:dyDescent="0.2">
      <c r="A42" s="16" t="s">
        <v>264</v>
      </c>
      <c r="B42" s="21" t="s">
        <v>227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</row>
    <row r="43" spans="1:7" x14ac:dyDescent="0.2">
      <c r="A43" s="16" t="s">
        <v>265</v>
      </c>
      <c r="B43" s="21" t="s">
        <v>228</v>
      </c>
      <c r="C43" s="17" t="s">
        <v>95</v>
      </c>
      <c r="D43" s="17" t="s">
        <v>95</v>
      </c>
      <c r="E43" s="17" t="s">
        <v>95</v>
      </c>
      <c r="F43" s="17" t="s">
        <v>95</v>
      </c>
      <c r="G43" s="17" t="s">
        <v>95</v>
      </c>
    </row>
    <row r="44" spans="1:7" ht="22.5" x14ac:dyDescent="0.2">
      <c r="A44" s="16" t="s">
        <v>276</v>
      </c>
      <c r="B44" s="21" t="s">
        <v>294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</row>
    <row r="45" spans="1:7" x14ac:dyDescent="0.2">
      <c r="A45" s="16" t="s">
        <v>229</v>
      </c>
      <c r="B45" s="21" t="s">
        <v>230</v>
      </c>
      <c r="C45" s="17">
        <f>C46</f>
        <v>0</v>
      </c>
      <c r="D45" s="17">
        <f t="shared" ref="D45:G45" si="5">D46</f>
        <v>0</v>
      </c>
      <c r="E45" s="17">
        <f t="shared" si="5"/>
        <v>0</v>
      </c>
      <c r="F45" s="17">
        <f t="shared" si="5"/>
        <v>0</v>
      </c>
      <c r="G45" s="17">
        <f t="shared" si="5"/>
        <v>0</v>
      </c>
    </row>
    <row r="46" spans="1:7" x14ac:dyDescent="0.2">
      <c r="A46" s="16" t="s">
        <v>266</v>
      </c>
      <c r="B46" s="21" t="s">
        <v>231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</row>
    <row r="47" spans="1:7" x14ac:dyDescent="0.2">
      <c r="A47" s="16" t="s">
        <v>267</v>
      </c>
      <c r="B47" s="21" t="s">
        <v>232</v>
      </c>
      <c r="C47" s="17" t="s">
        <v>95</v>
      </c>
      <c r="D47" s="17" t="s">
        <v>95</v>
      </c>
      <c r="E47" s="17" t="s">
        <v>95</v>
      </c>
      <c r="F47" s="17" t="s">
        <v>95</v>
      </c>
      <c r="G47" s="17" t="s">
        <v>95</v>
      </c>
    </row>
    <row r="48" spans="1:7" x14ac:dyDescent="0.2">
      <c r="A48" s="16" t="s">
        <v>268</v>
      </c>
      <c r="B48" s="21" t="s">
        <v>233</v>
      </c>
      <c r="C48" s="17" t="s">
        <v>95</v>
      </c>
      <c r="D48" s="17" t="s">
        <v>95</v>
      </c>
      <c r="E48" s="17" t="s">
        <v>95</v>
      </c>
      <c r="F48" s="17" t="s">
        <v>95</v>
      </c>
      <c r="G48" s="17" t="s">
        <v>95</v>
      </c>
    </row>
    <row r="49" spans="1:7" x14ac:dyDescent="0.2">
      <c r="A49" s="16" t="s">
        <v>269</v>
      </c>
      <c r="B49" s="21" t="s">
        <v>234</v>
      </c>
      <c r="C49" s="17" t="s">
        <v>95</v>
      </c>
      <c r="D49" s="17" t="s">
        <v>95</v>
      </c>
      <c r="E49" s="17" t="s">
        <v>95</v>
      </c>
      <c r="F49" s="17" t="s">
        <v>95</v>
      </c>
      <c r="G49" s="17" t="s">
        <v>95</v>
      </c>
    </row>
    <row r="50" spans="1:7" x14ac:dyDescent="0.2">
      <c r="A50" s="16" t="s">
        <v>270</v>
      </c>
      <c r="B50" s="21" t="s">
        <v>235</v>
      </c>
      <c r="C50" s="17" t="s">
        <v>95</v>
      </c>
      <c r="D50" s="17" t="s">
        <v>95</v>
      </c>
      <c r="E50" s="17" t="s">
        <v>95</v>
      </c>
      <c r="F50" s="17" t="s">
        <v>95</v>
      </c>
      <c r="G50" s="17" t="s">
        <v>95</v>
      </c>
    </row>
    <row r="51" spans="1:7" x14ac:dyDescent="0.2">
      <c r="A51" s="16" t="s">
        <v>272</v>
      </c>
      <c r="B51" s="21" t="s">
        <v>236</v>
      </c>
      <c r="C51" s="17" t="s">
        <v>95</v>
      </c>
      <c r="D51" s="17" t="s">
        <v>95</v>
      </c>
      <c r="E51" s="17" t="s">
        <v>95</v>
      </c>
      <c r="F51" s="17" t="s">
        <v>95</v>
      </c>
      <c r="G51" s="17" t="s">
        <v>95</v>
      </c>
    </row>
    <row r="52" spans="1:7" ht="30" customHeight="1" x14ac:dyDescent="0.2">
      <c r="A52" s="16" t="s">
        <v>237</v>
      </c>
      <c r="B52" s="21" t="s">
        <v>238</v>
      </c>
      <c r="C52" s="17" t="s">
        <v>95</v>
      </c>
      <c r="D52" s="17" t="s">
        <v>95</v>
      </c>
      <c r="E52" s="17" t="s">
        <v>95</v>
      </c>
      <c r="F52" s="17" t="s">
        <v>95</v>
      </c>
      <c r="G52" s="17" t="s">
        <v>95</v>
      </c>
    </row>
    <row r="53" spans="1:7" ht="35.25" customHeight="1" x14ac:dyDescent="0.2">
      <c r="A53" s="16" t="s">
        <v>273</v>
      </c>
      <c r="B53" s="21" t="s">
        <v>239</v>
      </c>
      <c r="C53" s="17" t="s">
        <v>95</v>
      </c>
      <c r="D53" s="17" t="s">
        <v>95</v>
      </c>
      <c r="E53" s="17" t="s">
        <v>95</v>
      </c>
      <c r="F53" s="17" t="s">
        <v>95</v>
      </c>
      <c r="G53" s="17" t="s">
        <v>95</v>
      </c>
    </row>
    <row r="54" spans="1:7" ht="45.75" customHeight="1" x14ac:dyDescent="0.2">
      <c r="A54" s="16" t="s">
        <v>240</v>
      </c>
      <c r="B54" s="21" t="s">
        <v>241</v>
      </c>
      <c r="C54" s="17" t="s">
        <v>95</v>
      </c>
      <c r="D54" s="17" t="s">
        <v>95</v>
      </c>
      <c r="E54" s="17" t="s">
        <v>95</v>
      </c>
      <c r="F54" s="17" t="s">
        <v>95</v>
      </c>
      <c r="G54" s="17" t="s">
        <v>95</v>
      </c>
    </row>
    <row r="55" spans="1:7" x14ac:dyDescent="0.2">
      <c r="A55" s="16" t="s">
        <v>271</v>
      </c>
      <c r="B55" s="21" t="s">
        <v>242</v>
      </c>
      <c r="C55" s="17" t="s">
        <v>95</v>
      </c>
      <c r="D55" s="17" t="s">
        <v>95</v>
      </c>
      <c r="E55" s="17" t="s">
        <v>95</v>
      </c>
      <c r="F55" s="17" t="s">
        <v>95</v>
      </c>
      <c r="G55" s="17" t="s">
        <v>95</v>
      </c>
    </row>
    <row r="56" spans="1:7" x14ac:dyDescent="0.2">
      <c r="A56" s="16" t="s">
        <v>274</v>
      </c>
      <c r="B56" s="21" t="s">
        <v>243</v>
      </c>
      <c r="C56" s="17" t="s">
        <v>95</v>
      </c>
      <c r="D56" s="17" t="s">
        <v>95</v>
      </c>
      <c r="E56" s="17" t="s">
        <v>95</v>
      </c>
      <c r="F56" s="17" t="s">
        <v>95</v>
      </c>
      <c r="G56" s="17" t="s">
        <v>95</v>
      </c>
    </row>
    <row r="57" spans="1:7" x14ac:dyDescent="0.2">
      <c r="A57" s="2"/>
    </row>
    <row r="58" spans="1:7" ht="30.75" hidden="1" customHeight="1" outlineLevel="1" x14ac:dyDescent="0.2">
      <c r="A58" s="27" t="s">
        <v>21</v>
      </c>
      <c r="B58" s="27"/>
      <c r="C58" s="27"/>
      <c r="D58" s="27"/>
      <c r="E58" s="27"/>
      <c r="F58" s="27"/>
      <c r="G58" s="27"/>
    </row>
    <row r="59" spans="1:7" ht="36.75" hidden="1" customHeight="1" outlineLevel="1" x14ac:dyDescent="0.2">
      <c r="A59" s="27" t="s">
        <v>158</v>
      </c>
      <c r="B59" s="27"/>
      <c r="C59" s="27"/>
      <c r="D59" s="27"/>
      <c r="E59" s="27"/>
      <c r="F59" s="27"/>
      <c r="G59" s="27"/>
    </row>
    <row r="60" spans="1:7" ht="46.5" hidden="1" customHeight="1" outlineLevel="1" x14ac:dyDescent="0.2">
      <c r="A60" s="27" t="s">
        <v>244</v>
      </c>
      <c r="B60" s="27"/>
      <c r="C60" s="27"/>
      <c r="D60" s="27"/>
      <c r="E60" s="27"/>
      <c r="F60" s="27"/>
      <c r="G60" s="27"/>
    </row>
    <row r="61" spans="1:7" ht="41.25" hidden="1" customHeight="1" outlineLevel="1" x14ac:dyDescent="0.2">
      <c r="A61" s="27" t="s">
        <v>245</v>
      </c>
      <c r="B61" s="27"/>
      <c r="C61" s="27"/>
      <c r="D61" s="27"/>
      <c r="E61" s="27"/>
      <c r="F61" s="27"/>
      <c r="G61" s="27"/>
    </row>
    <row r="62" spans="1:7" ht="52.5" hidden="1" customHeight="1" outlineLevel="1" x14ac:dyDescent="0.2">
      <c r="A62" s="27" t="s">
        <v>246</v>
      </c>
      <c r="B62" s="27"/>
      <c r="C62" s="27"/>
      <c r="D62" s="27"/>
      <c r="E62" s="27"/>
      <c r="F62" s="27"/>
      <c r="G62" s="27"/>
    </row>
    <row r="63" spans="1:7" s="6" customFormat="1" ht="66" hidden="1" customHeight="1" outlineLevel="1" x14ac:dyDescent="0.2">
      <c r="A63" s="27" t="s">
        <v>252</v>
      </c>
      <c r="B63" s="27"/>
      <c r="C63" s="27"/>
      <c r="D63" s="27"/>
      <c r="E63" s="27"/>
      <c r="F63" s="27"/>
      <c r="G63" s="27"/>
    </row>
    <row r="64" spans="1:7" ht="78.75" hidden="1" customHeight="1" outlineLevel="1" x14ac:dyDescent="0.2">
      <c r="A64" s="27" t="s">
        <v>253</v>
      </c>
      <c r="B64" s="27"/>
      <c r="C64" s="27"/>
      <c r="D64" s="27"/>
      <c r="E64" s="27"/>
      <c r="F64" s="27"/>
      <c r="G64" s="27"/>
    </row>
    <row r="65" spans="1:7" collapsed="1" x14ac:dyDescent="0.2">
      <c r="A65" s="29"/>
      <c r="B65" s="29"/>
      <c r="C65" s="29"/>
      <c r="D65" s="29"/>
      <c r="E65" s="29"/>
      <c r="F65" s="29"/>
      <c r="G65" s="29"/>
    </row>
    <row r="66" spans="1:7" x14ac:dyDescent="0.2">
      <c r="A66" s="29"/>
      <c r="B66" s="29"/>
      <c r="C66" s="29"/>
      <c r="D66" s="29"/>
      <c r="E66" s="29"/>
      <c r="F66" s="29"/>
      <c r="G66" s="29"/>
    </row>
    <row r="67" spans="1:7" x14ac:dyDescent="0.2">
      <c r="A67" s="2"/>
    </row>
    <row r="68" spans="1:7" x14ac:dyDescent="0.2">
      <c r="A68" s="2"/>
    </row>
    <row r="69" spans="1:7" x14ac:dyDescent="0.2">
      <c r="A69" s="2"/>
    </row>
  </sheetData>
  <mergeCells count="22">
    <mergeCell ref="A11:G11"/>
    <mergeCell ref="A6:G6"/>
    <mergeCell ref="A8:G8"/>
    <mergeCell ref="C1:G1"/>
    <mergeCell ref="C3:G3"/>
    <mergeCell ref="C2:G2"/>
    <mergeCell ref="A66:G66"/>
    <mergeCell ref="A12:G12"/>
    <mergeCell ref="A14:G14"/>
    <mergeCell ref="A15:G15"/>
    <mergeCell ref="A58:G58"/>
    <mergeCell ref="A59:G59"/>
    <mergeCell ref="A60:G60"/>
    <mergeCell ref="A18:A19"/>
    <mergeCell ref="B18:B19"/>
    <mergeCell ref="A21:B21"/>
    <mergeCell ref="A17:G17"/>
    <mergeCell ref="A61:G61"/>
    <mergeCell ref="A62:G62"/>
    <mergeCell ref="A64:G64"/>
    <mergeCell ref="A65:G65"/>
    <mergeCell ref="A63:G63"/>
  </mergeCells>
  <pageMargins left="0.19685039370078741" right="0.19685039370078741" top="0.19685039370078741" bottom="0.19685039370078741" header="0.31496062992125984" footer="0.31496062992125984"/>
  <pageSetup paperSize="9" scale="79" orientation="portrait" r:id="rId1"/>
  <rowBreaks count="1" manualBreakCount="1"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45"/>
  <sheetViews>
    <sheetView view="pageBreakPreview" topLeftCell="A13" zoomScaleNormal="100" zoomScaleSheetLayoutView="100" workbookViewId="0">
      <selection activeCell="B20" sqref="B20"/>
    </sheetView>
  </sheetViews>
  <sheetFormatPr defaultRowHeight="15" x14ac:dyDescent="0.25"/>
  <cols>
    <col min="1" max="1" width="11.28515625" customWidth="1"/>
    <col min="2" max="2" width="58.42578125" customWidth="1"/>
    <col min="3" max="3" width="19.85546875" customWidth="1"/>
    <col min="4" max="4" width="20.5703125" customWidth="1"/>
    <col min="5" max="5" width="17.85546875" customWidth="1"/>
    <col min="6" max="6" width="19.85546875" customWidth="1"/>
    <col min="7" max="7" width="13.140625" customWidth="1"/>
    <col min="8" max="8" width="13.7109375" customWidth="1"/>
    <col min="9" max="9" width="13.5703125" customWidth="1"/>
    <col min="10" max="10" width="13.28515625" customWidth="1"/>
    <col min="11" max="12" width="16" customWidth="1"/>
    <col min="13" max="13" width="13.42578125" customWidth="1"/>
    <col min="14" max="14" width="17.7109375" customWidth="1"/>
    <col min="15" max="15" width="18.85546875" customWidth="1"/>
    <col min="16" max="16" width="18.28515625" customWidth="1"/>
    <col min="17" max="17" width="18" customWidth="1"/>
    <col min="18" max="18" width="18.5703125" customWidth="1"/>
  </cols>
  <sheetData>
    <row r="1" spans="1:20" ht="18" x14ac:dyDescent="0.25">
      <c r="M1" s="58" t="s">
        <v>285</v>
      </c>
      <c r="N1" s="58"/>
      <c r="O1" s="58"/>
      <c r="P1" s="58"/>
      <c r="Q1" s="58"/>
      <c r="R1" s="58"/>
    </row>
    <row r="2" spans="1:20" ht="48.75" customHeight="1" x14ac:dyDescent="0.25">
      <c r="M2" s="59" t="s">
        <v>293</v>
      </c>
      <c r="N2" s="59"/>
      <c r="O2" s="59"/>
      <c r="P2" s="59"/>
      <c r="Q2" s="59"/>
      <c r="R2" s="59"/>
    </row>
    <row r="3" spans="1:20" ht="19.5" customHeight="1" x14ac:dyDescent="0.25">
      <c r="L3" s="63"/>
      <c r="M3" s="66" t="s">
        <v>343</v>
      </c>
      <c r="N3" s="66"/>
      <c r="O3" s="66"/>
      <c r="P3" s="66"/>
      <c r="Q3" s="66"/>
      <c r="R3" s="66"/>
      <c r="S3" s="67"/>
      <c r="T3" s="67"/>
    </row>
    <row r="5" spans="1:20" ht="18" x14ac:dyDescent="0.25">
      <c r="A5" s="54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20" ht="18.75" x14ac:dyDescent="0.3">
      <c r="A6" s="5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20" ht="18" x14ac:dyDescent="0.25">
      <c r="A7" s="54" t="s">
        <v>55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</row>
    <row r="8" spans="1:20" ht="18.75" x14ac:dyDescent="0.3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</row>
    <row r="9" spans="1:20" ht="18" x14ac:dyDescent="0.25">
      <c r="A9" s="57" t="str">
        <f>'1'!A9:AI9</f>
        <v>Общество с ограниченной ответственностью "Городская электросетевая компания"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spans="1:20" x14ac:dyDescent="0.25">
      <c r="A10" s="25" t="s">
        <v>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20" x14ac:dyDescent="0.25">
      <c r="A11" s="2"/>
    </row>
    <row r="12" spans="1:20" ht="171.75" customHeight="1" x14ac:dyDescent="0.25">
      <c r="A12" s="68" t="s">
        <v>2</v>
      </c>
      <c r="B12" s="68" t="s">
        <v>42</v>
      </c>
      <c r="C12" s="68" t="s">
        <v>4</v>
      </c>
      <c r="D12" s="68" t="s">
        <v>5</v>
      </c>
      <c r="E12" s="68" t="s">
        <v>6</v>
      </c>
      <c r="F12" s="68" t="s">
        <v>43</v>
      </c>
      <c r="G12" s="68" t="s">
        <v>44</v>
      </c>
      <c r="H12" s="68"/>
      <c r="I12" s="68"/>
      <c r="J12" s="68"/>
      <c r="K12" s="68"/>
      <c r="L12" s="68" t="s">
        <v>45</v>
      </c>
      <c r="M12" s="68"/>
      <c r="N12" s="68" t="s">
        <v>46</v>
      </c>
      <c r="O12" s="68"/>
      <c r="P12" s="68"/>
      <c r="Q12" s="68"/>
      <c r="R12" s="68"/>
    </row>
    <row r="13" spans="1:20" ht="36" customHeight="1" x14ac:dyDescent="0.25">
      <c r="A13" s="68"/>
      <c r="B13" s="68"/>
      <c r="C13" s="68"/>
      <c r="D13" s="68"/>
      <c r="E13" s="68"/>
      <c r="F13" s="68"/>
      <c r="G13" s="68" t="s">
        <v>11</v>
      </c>
      <c r="H13" s="68"/>
      <c r="I13" s="68"/>
      <c r="J13" s="68"/>
      <c r="K13" s="68"/>
      <c r="L13" s="68" t="s">
        <v>292</v>
      </c>
      <c r="M13" s="68"/>
      <c r="N13" s="70">
        <v>2022</v>
      </c>
      <c r="O13" s="70">
        <v>2023</v>
      </c>
      <c r="P13" s="70">
        <v>2024</v>
      </c>
      <c r="Q13" s="70">
        <v>2025</v>
      </c>
      <c r="R13" s="68" t="s">
        <v>12</v>
      </c>
    </row>
    <row r="14" spans="1:20" ht="105" x14ac:dyDescent="0.25">
      <c r="A14" s="68"/>
      <c r="B14" s="68"/>
      <c r="C14" s="68"/>
      <c r="D14" s="68"/>
      <c r="E14" s="72" t="s">
        <v>11</v>
      </c>
      <c r="F14" s="72" t="s">
        <v>11</v>
      </c>
      <c r="G14" s="72" t="s">
        <v>47</v>
      </c>
      <c r="H14" s="72" t="s">
        <v>48</v>
      </c>
      <c r="I14" s="72" t="s">
        <v>49</v>
      </c>
      <c r="J14" s="72" t="s">
        <v>50</v>
      </c>
      <c r="K14" s="72" t="s">
        <v>51</v>
      </c>
      <c r="L14" s="72" t="s">
        <v>52</v>
      </c>
      <c r="M14" s="72" t="s">
        <v>53</v>
      </c>
      <c r="N14" s="72" t="s">
        <v>54</v>
      </c>
      <c r="O14" s="72" t="s">
        <v>54</v>
      </c>
      <c r="P14" s="72" t="s">
        <v>54</v>
      </c>
      <c r="Q14" s="72" t="s">
        <v>54</v>
      </c>
      <c r="R14" s="68"/>
    </row>
    <row r="15" spans="1:20" x14ac:dyDescent="0.25">
      <c r="A15" s="15">
        <v>1</v>
      </c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5">
        <v>9</v>
      </c>
      <c r="J15" s="15">
        <v>10</v>
      </c>
      <c r="K15" s="15">
        <v>11</v>
      </c>
      <c r="L15" s="15">
        <v>12</v>
      </c>
      <c r="M15" s="15">
        <v>13</v>
      </c>
      <c r="N15" s="16" t="s">
        <v>56</v>
      </c>
      <c r="O15" s="16" t="s">
        <v>57</v>
      </c>
      <c r="P15" s="16" t="s">
        <v>345</v>
      </c>
      <c r="Q15" s="16" t="s">
        <v>346</v>
      </c>
      <c r="R15" s="15">
        <v>15</v>
      </c>
    </row>
    <row r="16" spans="1:20" ht="33.75" customHeight="1" x14ac:dyDescent="0.25">
      <c r="A16" s="71" t="str">
        <f>'1'!A16</f>
        <v>Всего, в т.ч.</v>
      </c>
      <c r="B16" s="72" t="s">
        <v>41</v>
      </c>
      <c r="C16" s="72" t="s">
        <v>41</v>
      </c>
      <c r="D16" s="72">
        <f>'1'!D16</f>
        <v>2022</v>
      </c>
      <c r="E16" s="72">
        <f>'1'!E16</f>
        <v>2025</v>
      </c>
      <c r="F16" s="73">
        <f>SUM(F17:F36)</f>
        <v>2.1822349616858241</v>
      </c>
      <c r="G16" s="73">
        <f>SUM(G17:G36)</f>
        <v>22.139471275976643</v>
      </c>
      <c r="H16" s="73">
        <f t="shared" ref="H16" si="0">SUM(H17:H36)</f>
        <v>0</v>
      </c>
      <c r="I16" s="73">
        <f>SUM(I17:I36)</f>
        <v>13.416971275976643</v>
      </c>
      <c r="J16" s="73">
        <f t="shared" ref="J16:K16" si="1">SUM(J17:J36)</f>
        <v>8.7225000000000001</v>
      </c>
      <c r="K16" s="73">
        <f t="shared" si="1"/>
        <v>0</v>
      </c>
      <c r="L16" s="73">
        <f>SUM(L17:L36)</f>
        <v>2.1822349616858241</v>
      </c>
      <c r="M16" s="73">
        <f>SUM(M17:M36)</f>
        <v>22.139471275976643</v>
      </c>
      <c r="N16" s="73">
        <f>SUM(N17:N36)</f>
        <v>5.5380968846666665</v>
      </c>
      <c r="O16" s="73">
        <f t="shared" ref="O16:R16" si="2">SUM(O17:O36)</f>
        <v>5.542695742346667</v>
      </c>
      <c r="P16" s="73">
        <f t="shared" si="2"/>
        <v>5.5319921906106675</v>
      </c>
      <c r="Q16" s="73">
        <f t="shared" si="2"/>
        <v>5.5266864583526401</v>
      </c>
      <c r="R16" s="73">
        <f t="shared" si="2"/>
        <v>22.139471275976643</v>
      </c>
    </row>
    <row r="17" spans="1:18" ht="45" x14ac:dyDescent="0.25">
      <c r="A17" s="71" t="str">
        <f>'1'!A17</f>
        <v>1.2.1.1</v>
      </c>
      <c r="B17" s="71" t="str">
        <f>'1'!B17</f>
        <v xml:space="preserve">Реконструкция мачтовой КТП 10/0,4 160 кВА с заменой силового трансформатора КТП-Скважины п. Можайское, Вологодский район </v>
      </c>
      <c r="C17" s="71" t="str">
        <f>'1'!C17</f>
        <v>L_TP_1.2.1.1_06</v>
      </c>
      <c r="D17" s="72">
        <f>'1'!D17</f>
        <v>2023</v>
      </c>
      <c r="E17" s="72">
        <f>'1'!E17</f>
        <v>2023</v>
      </c>
      <c r="F17" s="73">
        <f>'1'!F17/1.2</f>
        <v>2.8279310344827589E-2</v>
      </c>
      <c r="G17" s="73">
        <f>'1'!I17/1.2</f>
        <v>0.26550573480000006</v>
      </c>
      <c r="H17" s="73" t="s">
        <v>41</v>
      </c>
      <c r="I17" s="73">
        <f>G17</f>
        <v>0.26550573480000006</v>
      </c>
      <c r="J17" s="73" t="s">
        <v>41</v>
      </c>
      <c r="K17" s="73" t="s">
        <v>41</v>
      </c>
      <c r="L17" s="73">
        <f>F17</f>
        <v>2.8279310344827589E-2</v>
      </c>
      <c r="M17" s="73">
        <f>G17</f>
        <v>0.26550573480000006</v>
      </c>
      <c r="N17" s="73">
        <v>0</v>
      </c>
      <c r="O17" s="73">
        <f>G17</f>
        <v>0.26550573480000006</v>
      </c>
      <c r="P17" s="73">
        <v>0</v>
      </c>
      <c r="Q17" s="73">
        <v>0</v>
      </c>
      <c r="R17" s="73">
        <f>G17</f>
        <v>0.26550573480000006</v>
      </c>
    </row>
    <row r="18" spans="1:18" ht="45" x14ac:dyDescent="0.25">
      <c r="A18" s="71" t="str">
        <f>'1'!A18</f>
        <v>1.2.1.1</v>
      </c>
      <c r="B18" s="71" t="str">
        <f>'1'!B18</f>
        <v xml:space="preserve">Реконструкция трансформаторной подстанции 1х400 кВА с заменой силового трансформатора ЗТП-12 п. Ермаково, Вологодский район </v>
      </c>
      <c r="C18" s="71" t="str">
        <f>'1'!C18</f>
        <v>L_TP_1.2.1.1_07</v>
      </c>
      <c r="D18" s="72">
        <f>'1'!D18</f>
        <v>2023</v>
      </c>
      <c r="E18" s="72">
        <f>'1'!E18</f>
        <v>2023</v>
      </c>
      <c r="F18" s="73">
        <f>'1'!F18/1.2</f>
        <v>4.0916781609195409E-2</v>
      </c>
      <c r="G18" s="73">
        <f>'1'!I18/1.2</f>
        <v>0.38415506016000001</v>
      </c>
      <c r="H18" s="73" t="s">
        <v>41</v>
      </c>
      <c r="I18" s="73">
        <f t="shared" ref="I18:I34" si="3">G18</f>
        <v>0.38415506016000001</v>
      </c>
      <c r="J18" s="73" t="s">
        <v>41</v>
      </c>
      <c r="K18" s="73" t="s">
        <v>41</v>
      </c>
      <c r="L18" s="73">
        <f t="shared" ref="L18:L36" si="4">F18</f>
        <v>4.0916781609195409E-2</v>
      </c>
      <c r="M18" s="73">
        <f t="shared" ref="M18:M36" si="5">G18</f>
        <v>0.38415506016000001</v>
      </c>
      <c r="N18" s="73">
        <v>0</v>
      </c>
      <c r="O18" s="73">
        <f>G18</f>
        <v>0.38415506016000001</v>
      </c>
      <c r="P18" s="73">
        <v>0</v>
      </c>
      <c r="Q18" s="73">
        <v>0</v>
      </c>
      <c r="R18" s="73">
        <f t="shared" ref="R18:R36" si="6">G18</f>
        <v>0.38415506016000001</v>
      </c>
    </row>
    <row r="19" spans="1:18" ht="45" x14ac:dyDescent="0.25">
      <c r="A19" s="71" t="str">
        <f>'1'!A19</f>
        <v>1.2.1.1</v>
      </c>
      <c r="B19" s="71" t="str">
        <f>'1'!B19</f>
        <v xml:space="preserve">Реконструкция трансформаторной подстанции 2х400 кВА с заменой силового трансформатора ЗТП-34 п. Непотягово, Вологодский район </v>
      </c>
      <c r="C19" s="71" t="str">
        <f>'1'!C19</f>
        <v>L_TP_1.2.1.1_08</v>
      </c>
      <c r="D19" s="72">
        <f>'1'!D19</f>
        <v>2023</v>
      </c>
      <c r="E19" s="72">
        <f>'1'!E19</f>
        <v>2023</v>
      </c>
      <c r="F19" s="73">
        <f>'1'!F19/1.2</f>
        <v>8.1833563218390817E-2</v>
      </c>
      <c r="G19" s="73">
        <f>'1'!I19/1.2</f>
        <v>0.76831012032000001</v>
      </c>
      <c r="H19" s="73" t="s">
        <v>41</v>
      </c>
      <c r="I19" s="73">
        <f t="shared" si="3"/>
        <v>0.76831012032000001</v>
      </c>
      <c r="J19" s="73" t="s">
        <v>41</v>
      </c>
      <c r="K19" s="73" t="s">
        <v>41</v>
      </c>
      <c r="L19" s="73">
        <f t="shared" si="4"/>
        <v>8.1833563218390817E-2</v>
      </c>
      <c r="M19" s="73">
        <f t="shared" si="5"/>
        <v>0.76831012032000001</v>
      </c>
      <c r="N19" s="73">
        <v>0</v>
      </c>
      <c r="O19" s="73">
        <f>G19</f>
        <v>0.76831012032000001</v>
      </c>
      <c r="P19" s="73">
        <v>0</v>
      </c>
      <c r="Q19" s="73">
        <v>0</v>
      </c>
      <c r="R19" s="73">
        <f t="shared" si="6"/>
        <v>0.76831012032000001</v>
      </c>
    </row>
    <row r="20" spans="1:18" ht="45" x14ac:dyDescent="0.25">
      <c r="A20" s="71" t="str">
        <f>'1'!A20</f>
        <v>1.2.1.1</v>
      </c>
      <c r="B20" s="71" t="str">
        <f>'1'!B20</f>
        <v xml:space="preserve">Реконструкция трансформаторной подстанции 1х315 кВА, 1*160 кВА с заменой силового трансформатора ЗТП-Котельная п. Сосновка, Вологодский район </v>
      </c>
      <c r="C20" s="71" t="str">
        <f>'1'!C20</f>
        <v>L_TP_1.2.1.1_09</v>
      </c>
      <c r="D20" s="72">
        <f>'1'!D20</f>
        <v>2024</v>
      </c>
      <c r="E20" s="72">
        <f>'1'!E20</f>
        <v>2024</v>
      </c>
      <c r="F20" s="73">
        <f>'1'!F20/1.2</f>
        <v>6.9916091954022999E-2</v>
      </c>
      <c r="G20" s="73">
        <f>'1'!I20/1.2</f>
        <v>0.68267747932800005</v>
      </c>
      <c r="H20" s="73" t="s">
        <v>41</v>
      </c>
      <c r="I20" s="73">
        <f t="shared" si="3"/>
        <v>0.68267747932800005</v>
      </c>
      <c r="J20" s="73" t="s">
        <v>41</v>
      </c>
      <c r="K20" s="73" t="s">
        <v>41</v>
      </c>
      <c r="L20" s="73">
        <f t="shared" si="4"/>
        <v>6.9916091954022999E-2</v>
      </c>
      <c r="M20" s="73">
        <f t="shared" si="5"/>
        <v>0.68267747932800005</v>
      </c>
      <c r="N20" s="73">
        <v>0</v>
      </c>
      <c r="O20" s="73">
        <v>0</v>
      </c>
      <c r="P20" s="73">
        <f>G20</f>
        <v>0.68267747932800005</v>
      </c>
      <c r="Q20" s="73">
        <v>0</v>
      </c>
      <c r="R20" s="73">
        <f t="shared" si="6"/>
        <v>0.68267747932800005</v>
      </c>
    </row>
    <row r="21" spans="1:18" ht="45" x14ac:dyDescent="0.25">
      <c r="A21" s="71" t="str">
        <f>'1'!A21</f>
        <v>1.2.1.1</v>
      </c>
      <c r="B21" s="71" t="str">
        <f>'1'!B21</f>
        <v>Реконструкция трансформаторной подстанции 2х630 кВА с заменой силового трансформатора ТП "Авторемзавод-1" г. Грязовец</v>
      </c>
      <c r="C21" s="71" t="str">
        <f>'1'!C21</f>
        <v>L_TP_1.2.1.1_10</v>
      </c>
      <c r="D21" s="72">
        <f>'1'!D21</f>
        <v>2022</v>
      </c>
      <c r="E21" s="72">
        <f>'1'!E21</f>
        <v>2022</v>
      </c>
      <c r="F21" s="73">
        <f>'1'!F21/1.2</f>
        <v>0.10611034482758622</v>
      </c>
      <c r="G21" s="73">
        <f>'1'!I21/1.2</f>
        <v>0.94993163999999986</v>
      </c>
      <c r="H21" s="73" t="s">
        <v>41</v>
      </c>
      <c r="I21" s="73">
        <f t="shared" si="3"/>
        <v>0.94993163999999986</v>
      </c>
      <c r="J21" s="73" t="s">
        <v>41</v>
      </c>
      <c r="K21" s="73" t="s">
        <v>41</v>
      </c>
      <c r="L21" s="73">
        <f t="shared" si="4"/>
        <v>0.10611034482758622</v>
      </c>
      <c r="M21" s="73">
        <f t="shared" si="5"/>
        <v>0.94993163999999986</v>
      </c>
      <c r="N21" s="73">
        <f>G21</f>
        <v>0.94993163999999986</v>
      </c>
      <c r="O21" s="73">
        <v>0</v>
      </c>
      <c r="P21" s="73">
        <v>0</v>
      </c>
      <c r="Q21" s="73">
        <v>0</v>
      </c>
      <c r="R21" s="73">
        <f t="shared" si="6"/>
        <v>0.94993163999999986</v>
      </c>
    </row>
    <row r="22" spans="1:18" ht="45" x14ac:dyDescent="0.25">
      <c r="A22" s="71" t="str">
        <f>'1'!A22</f>
        <v>1.2.1.1</v>
      </c>
      <c r="B22" s="71" t="str">
        <f>'1'!B22</f>
        <v xml:space="preserve">Реконструкция трансформаторной подстанции 1х400 кВА с заменой силового трансформатора ЗТП-8 п. Ермаково, Вологодский район </v>
      </c>
      <c r="C22" s="71" t="str">
        <f>'1'!C22</f>
        <v>L_TP_1.2.1.1_11</v>
      </c>
      <c r="D22" s="72">
        <f>'1'!D22</f>
        <v>2022</v>
      </c>
      <c r="E22" s="72">
        <f>'1'!E22</f>
        <v>2022</v>
      </c>
      <c r="F22" s="73">
        <f>'1'!F22/1.2</f>
        <v>4.0917241379310354E-2</v>
      </c>
      <c r="G22" s="73">
        <f>'1'!I22/1.2</f>
        <v>0.36630342000000005</v>
      </c>
      <c r="H22" s="73" t="s">
        <v>41</v>
      </c>
      <c r="I22" s="73">
        <f t="shared" si="3"/>
        <v>0.36630342000000005</v>
      </c>
      <c r="J22" s="73" t="s">
        <v>41</v>
      </c>
      <c r="K22" s="73" t="s">
        <v>41</v>
      </c>
      <c r="L22" s="73">
        <f t="shared" si="4"/>
        <v>4.0917241379310354E-2</v>
      </c>
      <c r="M22" s="73">
        <f t="shared" si="5"/>
        <v>0.36630342000000005</v>
      </c>
      <c r="N22" s="73">
        <f>G22</f>
        <v>0.36630342000000005</v>
      </c>
      <c r="O22" s="73">
        <v>0</v>
      </c>
      <c r="P22" s="73">
        <v>0</v>
      </c>
      <c r="Q22" s="73">
        <v>0</v>
      </c>
      <c r="R22" s="73">
        <f t="shared" si="6"/>
        <v>0.36630342000000005</v>
      </c>
    </row>
    <row r="23" spans="1:18" ht="45" x14ac:dyDescent="0.25">
      <c r="A23" s="71" t="str">
        <f>'1'!A23</f>
        <v>1.2.1.1</v>
      </c>
      <c r="B23" s="71" t="str">
        <f>'1'!B23</f>
        <v>Реконструкция трансформаторной подстанции 2х400 кВА заменой силовых трансформаторов ТП "Котельная" г. Вологда,, Пошехонское шоссе д. 18</v>
      </c>
      <c r="C23" s="71" t="str">
        <f>'1'!C23</f>
        <v>L_TP_1.2.1.1_12</v>
      </c>
      <c r="D23" s="72">
        <f>'1'!D23</f>
        <v>2022</v>
      </c>
      <c r="E23" s="72">
        <f>'1'!E23</f>
        <v>2022</v>
      </c>
      <c r="F23" s="73">
        <f>'1'!F23/1.2</f>
        <v>8.1833563218390817E-2</v>
      </c>
      <c r="G23" s="73">
        <f>'1'!I23/1.2</f>
        <v>0.7325986080000001</v>
      </c>
      <c r="H23" s="73" t="s">
        <v>41</v>
      </c>
      <c r="I23" s="73">
        <f t="shared" si="3"/>
        <v>0.7325986080000001</v>
      </c>
      <c r="J23" s="73" t="s">
        <v>41</v>
      </c>
      <c r="K23" s="73" t="s">
        <v>41</v>
      </c>
      <c r="L23" s="73">
        <f t="shared" si="4"/>
        <v>8.1833563218390817E-2</v>
      </c>
      <c r="M23" s="73">
        <f t="shared" si="5"/>
        <v>0.7325986080000001</v>
      </c>
      <c r="N23" s="73">
        <f>G23</f>
        <v>0.7325986080000001</v>
      </c>
      <c r="O23" s="73">
        <v>0</v>
      </c>
      <c r="P23" s="73">
        <v>0</v>
      </c>
      <c r="Q23" s="73">
        <v>0</v>
      </c>
      <c r="R23" s="73">
        <f t="shared" si="6"/>
        <v>0.7325986080000001</v>
      </c>
    </row>
    <row r="24" spans="1:18" ht="45" x14ac:dyDescent="0.25">
      <c r="A24" s="71" t="str">
        <f>'1'!A24</f>
        <v>1.2.1.1</v>
      </c>
      <c r="B24" s="71" t="str">
        <f>'1'!B24</f>
        <v>Реконструкция трансформаторной подстанции 1х160 кВА с заменой силового трансформатора ЗТП-1 Жилая зона д. Стризнево, Вологодский район</v>
      </c>
      <c r="C24" s="71" t="str">
        <f>'1'!C24</f>
        <v>L_TP_1.2.1.1_13</v>
      </c>
      <c r="D24" s="72">
        <f>'1'!D24</f>
        <v>2025</v>
      </c>
      <c r="E24" s="72">
        <f>'1'!E24</f>
        <v>2025</v>
      </c>
      <c r="F24" s="73">
        <f>'1'!F24/1.2</f>
        <v>2.8279310344827589E-2</v>
      </c>
      <c r="G24" s="73">
        <f>'1'!I24/1.2</f>
        <v>0.28717100275968005</v>
      </c>
      <c r="H24" s="73" t="s">
        <v>41</v>
      </c>
      <c r="I24" s="73">
        <f t="shared" si="3"/>
        <v>0.28717100275968005</v>
      </c>
      <c r="J24" s="73" t="s">
        <v>41</v>
      </c>
      <c r="K24" s="73" t="s">
        <v>41</v>
      </c>
      <c r="L24" s="73">
        <f t="shared" si="4"/>
        <v>2.8279310344827589E-2</v>
      </c>
      <c r="M24" s="73">
        <f t="shared" si="5"/>
        <v>0.28717100275968005</v>
      </c>
      <c r="N24" s="73">
        <v>0</v>
      </c>
      <c r="O24" s="73">
        <v>0</v>
      </c>
      <c r="P24" s="73">
        <v>0</v>
      </c>
      <c r="Q24" s="73">
        <f>G24</f>
        <v>0.28717100275968005</v>
      </c>
      <c r="R24" s="73">
        <f t="shared" si="6"/>
        <v>0.28717100275968005</v>
      </c>
    </row>
    <row r="25" spans="1:18" ht="45" x14ac:dyDescent="0.25">
      <c r="A25" s="71" t="str">
        <f>'1'!A25</f>
        <v>1.2.1.1</v>
      </c>
      <c r="B25" s="71" t="str">
        <f>'1'!B25</f>
        <v xml:space="preserve">Реконструкция трансформаторной подстанции 1х400 кВА с заменой силового трансформатора ЗТП-Школа п. Сосновка, Вологодский район </v>
      </c>
      <c r="C25" s="71" t="str">
        <f>'1'!C25</f>
        <v>L_TP_1.2.1.1_14</v>
      </c>
      <c r="D25" s="72">
        <f>'1'!D25</f>
        <v>2025</v>
      </c>
      <c r="E25" s="72">
        <f>'1'!E25</f>
        <v>2025</v>
      </c>
      <c r="F25" s="73">
        <f>'1'!F25/1.2</f>
        <v>4.0917241379310354E-2</v>
      </c>
      <c r="G25" s="73">
        <f>'1'!I25/1.2</f>
        <v>0.41550678194688012</v>
      </c>
      <c r="H25" s="73" t="s">
        <v>41</v>
      </c>
      <c r="I25" s="73">
        <f t="shared" si="3"/>
        <v>0.41550678194688012</v>
      </c>
      <c r="J25" s="73" t="s">
        <v>41</v>
      </c>
      <c r="K25" s="73" t="s">
        <v>41</v>
      </c>
      <c r="L25" s="73">
        <f t="shared" si="4"/>
        <v>4.0917241379310354E-2</v>
      </c>
      <c r="M25" s="73">
        <f t="shared" si="5"/>
        <v>0.41550678194688012</v>
      </c>
      <c r="N25" s="73">
        <v>0</v>
      </c>
      <c r="O25" s="73">
        <v>0</v>
      </c>
      <c r="P25" s="73">
        <v>0</v>
      </c>
      <c r="Q25" s="73">
        <f>G25</f>
        <v>0.41550678194688012</v>
      </c>
      <c r="R25" s="73">
        <f t="shared" si="6"/>
        <v>0.41550678194688012</v>
      </c>
    </row>
    <row r="26" spans="1:18" ht="45" x14ac:dyDescent="0.25">
      <c r="A26" s="71" t="str">
        <f>'1'!A26</f>
        <v>1.2.1.1</v>
      </c>
      <c r="B26" s="71" t="str">
        <f>'1'!B26</f>
        <v xml:space="preserve">Реконструкция трансформаторной подстанции 2х400 кВА с заменой силового трансформатора ЗТП-2 Котельная  д. Стризнево, Вологодский район </v>
      </c>
      <c r="C26" s="71" t="str">
        <f>'1'!C26</f>
        <v>L_TP_1.2.1.1_15</v>
      </c>
      <c r="D26" s="72">
        <f>'1'!D26</f>
        <v>2025</v>
      </c>
      <c r="E26" s="72">
        <f>'1'!E26</f>
        <v>2025</v>
      </c>
      <c r="F26" s="73">
        <f>'1'!F26/1.2</f>
        <v>8.1833333333333341E-2</v>
      </c>
      <c r="G26" s="73">
        <f>'1'!I26/1.2</f>
        <v>0.83100189169920002</v>
      </c>
      <c r="H26" s="73" t="s">
        <v>41</v>
      </c>
      <c r="I26" s="73">
        <f t="shared" si="3"/>
        <v>0.83100189169920002</v>
      </c>
      <c r="J26" s="73" t="s">
        <v>41</v>
      </c>
      <c r="K26" s="73" t="s">
        <v>41</v>
      </c>
      <c r="L26" s="73">
        <f t="shared" si="4"/>
        <v>8.1833333333333341E-2</v>
      </c>
      <c r="M26" s="73">
        <f t="shared" si="5"/>
        <v>0.83100189169920002</v>
      </c>
      <c r="N26" s="73">
        <v>0</v>
      </c>
      <c r="O26" s="73">
        <v>0</v>
      </c>
      <c r="P26" s="73">
        <v>0</v>
      </c>
      <c r="Q26" s="73">
        <f>G26</f>
        <v>0.83100189169920002</v>
      </c>
      <c r="R26" s="73">
        <f t="shared" si="6"/>
        <v>0.83100189169920002</v>
      </c>
    </row>
    <row r="27" spans="1:18" ht="45" x14ac:dyDescent="0.25">
      <c r="A27" s="71" t="str">
        <f>'1'!A27</f>
        <v>1.2.1.1</v>
      </c>
      <c r="B27" s="71" t="str">
        <f>'1'!B27</f>
        <v xml:space="preserve">Реконструкция трансформаторной подстанции 1х400 кВА с заменой силового трансформатора ЗТП-35 п. Непотягово, Вологодский район </v>
      </c>
      <c r="C27" s="71" t="str">
        <f>'1'!C27</f>
        <v>L_TP_1.2.1.1_16</v>
      </c>
      <c r="D27" s="72">
        <f>'1'!D27</f>
        <v>2025</v>
      </c>
      <c r="E27" s="72">
        <f>'1'!E27</f>
        <v>2025</v>
      </c>
      <c r="F27" s="73">
        <f>'1'!F27/1.2</f>
        <v>4.0917241379310354E-2</v>
      </c>
      <c r="G27" s="73">
        <f>'1'!I27/1.2</f>
        <v>0.41550678194688012</v>
      </c>
      <c r="H27" s="73" t="s">
        <v>41</v>
      </c>
      <c r="I27" s="73">
        <f t="shared" si="3"/>
        <v>0.41550678194688012</v>
      </c>
      <c r="J27" s="73" t="s">
        <v>41</v>
      </c>
      <c r="K27" s="73" t="s">
        <v>41</v>
      </c>
      <c r="L27" s="73">
        <f t="shared" si="4"/>
        <v>4.0917241379310354E-2</v>
      </c>
      <c r="M27" s="73">
        <f t="shared" si="5"/>
        <v>0.41550678194688012</v>
      </c>
      <c r="N27" s="73">
        <v>0</v>
      </c>
      <c r="O27" s="73">
        <v>0</v>
      </c>
      <c r="P27" s="73">
        <v>0</v>
      </c>
      <c r="Q27" s="73">
        <f>G27</f>
        <v>0.41550678194688012</v>
      </c>
      <c r="R27" s="73">
        <f t="shared" si="6"/>
        <v>0.41550678194688012</v>
      </c>
    </row>
    <row r="28" spans="1:18" ht="45" x14ac:dyDescent="0.25">
      <c r="A28" s="71" t="str">
        <f>'1'!A28</f>
        <v>1.2.1.1</v>
      </c>
      <c r="B28" s="71" t="str">
        <f>'1'!B28</f>
        <v xml:space="preserve">Реконструкция трансформаторной подстанции 2х400 кВА с заменой силовых трансформаторов ЗТП-Надеево-1 п. Надеево, Вологодский район </v>
      </c>
      <c r="C28" s="71" t="str">
        <f>'1'!C28</f>
        <v>L_TP_1.2.1.1_17</v>
      </c>
      <c r="D28" s="72">
        <f>'1'!D28</f>
        <v>2022</v>
      </c>
      <c r="E28" s="72">
        <f>'1'!E28</f>
        <v>2022</v>
      </c>
      <c r="F28" s="73">
        <f>'1'!F28/1.2</f>
        <v>8.1833333333333341E-2</v>
      </c>
      <c r="G28" s="73">
        <f>'1'!I28/1.2</f>
        <v>0.73259655000000001</v>
      </c>
      <c r="H28" s="73" t="s">
        <v>41</v>
      </c>
      <c r="I28" s="73">
        <f t="shared" si="3"/>
        <v>0.73259655000000001</v>
      </c>
      <c r="J28" s="73" t="s">
        <v>41</v>
      </c>
      <c r="K28" s="73" t="s">
        <v>41</v>
      </c>
      <c r="L28" s="73">
        <f t="shared" si="4"/>
        <v>8.1833333333333341E-2</v>
      </c>
      <c r="M28" s="73">
        <f t="shared" si="5"/>
        <v>0.73259655000000001</v>
      </c>
      <c r="N28" s="73">
        <f>G28</f>
        <v>0.73259655000000001</v>
      </c>
      <c r="O28" s="73">
        <v>0</v>
      </c>
      <c r="P28" s="73">
        <v>0</v>
      </c>
      <c r="Q28" s="73">
        <v>0</v>
      </c>
      <c r="R28" s="73">
        <f t="shared" si="6"/>
        <v>0.73259655000000001</v>
      </c>
    </row>
    <row r="29" spans="1:18" ht="45" x14ac:dyDescent="0.25">
      <c r="A29" s="71" t="str">
        <f>'1'!A29</f>
        <v>1.2.1.1</v>
      </c>
      <c r="B29" s="71" t="str">
        <f>'1'!B29</f>
        <v xml:space="preserve">Реконструкция трансформаторной подстанции 2х400 кВА с заменой силовых трансформаторов ЗТП-Надеево-2 п. Надеево, Вологодский район </v>
      </c>
      <c r="C29" s="71" t="str">
        <f>'1'!C29</f>
        <v>L_TP_1.2.1.1_18</v>
      </c>
      <c r="D29" s="72">
        <f>'1'!D29</f>
        <v>2023</v>
      </c>
      <c r="E29" s="72">
        <f>'1'!E29</f>
        <v>2023</v>
      </c>
      <c r="F29" s="73">
        <f>'1'!F29/1.2</f>
        <v>8.1833333333333341E-2</v>
      </c>
      <c r="G29" s="73">
        <f>'1'!I29/1.2</f>
        <v>0.76830796199999996</v>
      </c>
      <c r="H29" s="73" t="s">
        <v>41</v>
      </c>
      <c r="I29" s="73">
        <f t="shared" si="3"/>
        <v>0.76830796199999996</v>
      </c>
      <c r="J29" s="73" t="s">
        <v>41</v>
      </c>
      <c r="K29" s="73" t="s">
        <v>41</v>
      </c>
      <c r="L29" s="73">
        <f t="shared" si="4"/>
        <v>8.1833333333333341E-2</v>
      </c>
      <c r="M29" s="73">
        <f t="shared" si="5"/>
        <v>0.76830796199999996</v>
      </c>
      <c r="N29" s="73">
        <v>0</v>
      </c>
      <c r="O29" s="73">
        <f>G29</f>
        <v>0.76830796199999996</v>
      </c>
      <c r="P29" s="73">
        <v>0</v>
      </c>
      <c r="Q29" s="73">
        <v>0</v>
      </c>
      <c r="R29" s="73">
        <f t="shared" si="6"/>
        <v>0.76830796199999996</v>
      </c>
    </row>
    <row r="30" spans="1:18" ht="45" x14ac:dyDescent="0.25">
      <c r="A30" s="71" t="str">
        <f>'1'!A30</f>
        <v>1.2.1.1</v>
      </c>
      <c r="B30" s="71" t="str">
        <f>'1'!B30</f>
        <v xml:space="preserve">Реконструкция трансформаторной подстанции 1х250 кВА  с заменой силового трансформатора КТП-Михалево-3 п. Надеево, Вологодский район </v>
      </c>
      <c r="C30" s="71" t="str">
        <f>'1'!C30</f>
        <v>L_TP_1.2.1.1_19</v>
      </c>
      <c r="D30" s="72">
        <f>'1'!D30</f>
        <v>2023</v>
      </c>
      <c r="E30" s="72">
        <f>'1'!E30</f>
        <v>2023</v>
      </c>
      <c r="F30" s="73">
        <f>'1'!F30/1.2</f>
        <v>3.4958620689655183E-2</v>
      </c>
      <c r="G30" s="73">
        <f>'1'!I30/1.2</f>
        <v>0.32821572240000008</v>
      </c>
      <c r="H30" s="73" t="s">
        <v>41</v>
      </c>
      <c r="I30" s="73">
        <f t="shared" si="3"/>
        <v>0.32821572240000008</v>
      </c>
      <c r="J30" s="73" t="s">
        <v>41</v>
      </c>
      <c r="K30" s="73" t="s">
        <v>41</v>
      </c>
      <c r="L30" s="73">
        <f t="shared" si="4"/>
        <v>3.4958620689655183E-2</v>
      </c>
      <c r="M30" s="73">
        <f t="shared" si="5"/>
        <v>0.32821572240000008</v>
      </c>
      <c r="N30" s="73">
        <v>0</v>
      </c>
      <c r="O30" s="73">
        <f>G30</f>
        <v>0.32821572240000008</v>
      </c>
      <c r="P30" s="73">
        <v>0</v>
      </c>
      <c r="Q30" s="73">
        <v>0</v>
      </c>
      <c r="R30" s="73">
        <f t="shared" si="6"/>
        <v>0.32821572240000008</v>
      </c>
    </row>
    <row r="31" spans="1:18" ht="45" x14ac:dyDescent="0.25">
      <c r="A31" s="71" t="str">
        <f>'1'!A31</f>
        <v>1.2.1.1</v>
      </c>
      <c r="B31" s="71" t="str">
        <f>'1'!B31</f>
        <v xml:space="preserve">Реконструкция трансформаторной подстанции 1х250 кВА с заменой силового трансформатора ЗТП- 400 Торговый центр п. Непотягово, Вологодский район </v>
      </c>
      <c r="C31" s="71" t="str">
        <f>'1'!C31</f>
        <v>L_TP_1.2.1.1_20</v>
      </c>
      <c r="D31" s="72">
        <f>'1'!D31</f>
        <v>2023</v>
      </c>
      <c r="E31" s="72">
        <f>'1'!E31</f>
        <v>2023</v>
      </c>
      <c r="F31" s="73">
        <f>'1'!F31/1.2</f>
        <v>3.4958620689655183E-2</v>
      </c>
      <c r="G31" s="73">
        <f>'1'!I31/1.2</f>
        <v>0.32821572240000008</v>
      </c>
      <c r="H31" s="73" t="s">
        <v>41</v>
      </c>
      <c r="I31" s="73">
        <f t="shared" si="3"/>
        <v>0.32821572240000008</v>
      </c>
      <c r="J31" s="73" t="s">
        <v>41</v>
      </c>
      <c r="K31" s="73" t="s">
        <v>41</v>
      </c>
      <c r="L31" s="73">
        <f t="shared" si="4"/>
        <v>3.4958620689655183E-2</v>
      </c>
      <c r="M31" s="73">
        <f t="shared" si="5"/>
        <v>0.32821572240000008</v>
      </c>
      <c r="N31" s="73">
        <v>0</v>
      </c>
      <c r="O31" s="73">
        <f>G31</f>
        <v>0.32821572240000008</v>
      </c>
      <c r="P31" s="73">
        <v>0</v>
      </c>
      <c r="Q31" s="73">
        <v>0</v>
      </c>
      <c r="R31" s="73">
        <f t="shared" si="6"/>
        <v>0.32821572240000008</v>
      </c>
    </row>
    <row r="32" spans="1:18" ht="45" x14ac:dyDescent="0.25">
      <c r="A32" s="71" t="str">
        <f>'1'!A32</f>
        <v>1.2.1.1</v>
      </c>
      <c r="B32" s="71" t="str">
        <f>'1'!B32</f>
        <v xml:space="preserve">Реконструкция трансформаторной подстанции 1х400 кВА с заменой силового трансформатора ЗТП-ПМК-1 п. Сосновка, Вологодский район </v>
      </c>
      <c r="C32" s="71" t="str">
        <f>'1'!C32</f>
        <v>L_TP_1.2.1.1_21</v>
      </c>
      <c r="D32" s="72">
        <f>'1'!D32</f>
        <v>2023</v>
      </c>
      <c r="E32" s="72">
        <f>'1'!E32</f>
        <v>2023</v>
      </c>
      <c r="F32" s="73">
        <f>'1'!F32/1.2</f>
        <v>4.0917241379310354E-2</v>
      </c>
      <c r="G32" s="73">
        <f>'1'!I32/1.2</f>
        <v>0.38415937680000006</v>
      </c>
      <c r="H32" s="73" t="s">
        <v>41</v>
      </c>
      <c r="I32" s="73">
        <f t="shared" si="3"/>
        <v>0.38415937680000006</v>
      </c>
      <c r="J32" s="73" t="s">
        <v>41</v>
      </c>
      <c r="K32" s="73" t="s">
        <v>41</v>
      </c>
      <c r="L32" s="73">
        <f t="shared" si="4"/>
        <v>4.0917241379310354E-2</v>
      </c>
      <c r="M32" s="73">
        <f t="shared" si="5"/>
        <v>0.38415937680000006</v>
      </c>
      <c r="N32" s="73">
        <v>0</v>
      </c>
      <c r="O32" s="73">
        <f>G32</f>
        <v>0.38415937680000006</v>
      </c>
      <c r="P32" s="73">
        <v>0</v>
      </c>
      <c r="Q32" s="73">
        <v>0</v>
      </c>
      <c r="R32" s="73">
        <f t="shared" si="6"/>
        <v>0.38415937680000006</v>
      </c>
    </row>
    <row r="33" spans="1:18" ht="45" x14ac:dyDescent="0.25">
      <c r="A33" s="71" t="str">
        <f>'1'!A33</f>
        <v>1.2.1.1</v>
      </c>
      <c r="B33" s="71" t="str">
        <f>'1'!B33</f>
        <v xml:space="preserve">Реконструкция трансформаторной подстанции 1х400 кВА с заменой силового трансформатора ТП-Очистные п. Сосновка, Вологодский район </v>
      </c>
      <c r="C33" s="71" t="str">
        <f>'1'!C33</f>
        <v>L_TP_1.2.1.1_22</v>
      </c>
      <c r="D33" s="72">
        <f>'1'!D33</f>
        <v>2023</v>
      </c>
      <c r="E33" s="72">
        <f>'1'!E33</f>
        <v>2023</v>
      </c>
      <c r="F33" s="73">
        <f>'1'!F33/1.2</f>
        <v>4.0917241379310354E-2</v>
      </c>
      <c r="G33" s="73">
        <f>'1'!I33/1.2</f>
        <v>0.38415937680000006</v>
      </c>
      <c r="H33" s="73" t="s">
        <v>41</v>
      </c>
      <c r="I33" s="73">
        <f t="shared" si="3"/>
        <v>0.38415937680000006</v>
      </c>
      <c r="J33" s="73" t="s">
        <v>41</v>
      </c>
      <c r="K33" s="73" t="s">
        <v>41</v>
      </c>
      <c r="L33" s="73">
        <f t="shared" si="4"/>
        <v>4.0917241379310354E-2</v>
      </c>
      <c r="M33" s="73">
        <f t="shared" si="5"/>
        <v>0.38415937680000006</v>
      </c>
      <c r="N33" s="73">
        <v>0</v>
      </c>
      <c r="O33" s="73">
        <f>G33</f>
        <v>0.38415937680000006</v>
      </c>
      <c r="P33" s="73">
        <v>0</v>
      </c>
      <c r="Q33" s="73">
        <v>0</v>
      </c>
      <c r="R33" s="73">
        <f t="shared" si="6"/>
        <v>0.38415937680000006</v>
      </c>
    </row>
    <row r="34" spans="1:18" ht="45" x14ac:dyDescent="0.25">
      <c r="A34" s="71" t="str">
        <f>'1'!A34</f>
        <v>1.2.1.1</v>
      </c>
      <c r="B34" s="71" t="str">
        <f>'1'!B34</f>
        <v xml:space="preserve">Реконструкция РП-0,4 кВ, замена КР0,4 кВ жилых домов в кол-ве 23 шт. п. Ермаково, Вологодский район </v>
      </c>
      <c r="C34" s="71" t="str">
        <f>'1'!C34</f>
        <v>L_TP_1.2.1.1_29</v>
      </c>
      <c r="D34" s="72">
        <f>'1'!D34</f>
        <v>2024</v>
      </c>
      <c r="E34" s="72">
        <f>'1'!E34</f>
        <v>2024</v>
      </c>
      <c r="F34" s="73">
        <f>'1'!F34/1.2</f>
        <v>0.17572672413793106</v>
      </c>
      <c r="G34" s="73">
        <f>'1'!I34/1.2</f>
        <v>1.7158378526640004</v>
      </c>
      <c r="H34" s="73" t="s">
        <v>41</v>
      </c>
      <c r="I34" s="73">
        <f t="shared" si="3"/>
        <v>1.7158378526640004</v>
      </c>
      <c r="J34" s="73" t="s">
        <v>41</v>
      </c>
      <c r="K34" s="73" t="s">
        <v>41</v>
      </c>
      <c r="L34" s="73">
        <f t="shared" si="4"/>
        <v>0.17572672413793106</v>
      </c>
      <c r="M34" s="73">
        <f t="shared" si="5"/>
        <v>1.7158378526640004</v>
      </c>
      <c r="N34" s="73">
        <v>0</v>
      </c>
      <c r="O34" s="73">
        <v>0</v>
      </c>
      <c r="P34" s="73">
        <f>G34</f>
        <v>1.7158378526640004</v>
      </c>
      <c r="Q34" s="73">
        <v>0</v>
      </c>
      <c r="R34" s="73">
        <f t="shared" si="6"/>
        <v>1.7158378526640004</v>
      </c>
    </row>
    <row r="35" spans="1:18" ht="30" x14ac:dyDescent="0.25">
      <c r="A35" s="71" t="str">
        <f>'1'!A35</f>
        <v>1.2.3.1</v>
      </c>
      <c r="B35" s="71" t="str">
        <f>'1'!B35</f>
        <v>Реализация мероприятий по интеллектуальному учету электричекой энергии</v>
      </c>
      <c r="C35" s="71" t="str">
        <f>'1'!C35</f>
        <v>L_ISUE_1.2.3.1_02</v>
      </c>
      <c r="D35" s="72">
        <f>'1'!D35</f>
        <v>2022</v>
      </c>
      <c r="E35" s="72">
        <f>'1'!E35</f>
        <v>2025</v>
      </c>
      <c r="F35" s="73">
        <f>'1'!F35/1.2</f>
        <v>0.77519157088122614</v>
      </c>
      <c r="G35" s="73">
        <f>'1'!I35/1.2</f>
        <v>8.7225000000000001</v>
      </c>
      <c r="H35" s="73" t="s">
        <v>41</v>
      </c>
      <c r="I35" s="73" t="s">
        <v>41</v>
      </c>
      <c r="J35" s="73">
        <f>G35</f>
        <v>8.7225000000000001</v>
      </c>
      <c r="K35" s="73" t="s">
        <v>41</v>
      </c>
      <c r="L35" s="73">
        <f t="shared" si="4"/>
        <v>0.77519157088122614</v>
      </c>
      <c r="M35" s="73">
        <f t="shared" si="5"/>
        <v>8.7225000000000001</v>
      </c>
      <c r="N35" s="73">
        <f>'1'!K35/1.2</f>
        <v>2.7566666666666668</v>
      </c>
      <c r="O35" s="73">
        <f>'1'!P35/1.2</f>
        <v>1.9316666666666669</v>
      </c>
      <c r="P35" s="73">
        <f>'1'!U35/1.2</f>
        <v>0.45666666666666672</v>
      </c>
      <c r="Q35" s="73">
        <f>'1'!Z35/1.2</f>
        <v>3.5775000000000001</v>
      </c>
      <c r="R35" s="73">
        <f>G35</f>
        <v>8.7225000000000001</v>
      </c>
    </row>
    <row r="36" spans="1:18" ht="45" x14ac:dyDescent="0.25">
      <c r="A36" s="71" t="str">
        <f>'1'!A36</f>
        <v>1.4.1</v>
      </c>
      <c r="B36" s="71" t="str">
        <f>'1'!B36</f>
        <v>Новое строительство КЛЭП-0,4 кВ ТП-поселок-Дома№6,7,8,2,1,9,11,13,10,5,5А п. Можайское, Вологодский район</v>
      </c>
      <c r="C36" s="71" t="str">
        <f>'1'!C36</f>
        <v>L_KL_1.4.1_24</v>
      </c>
      <c r="D36" s="72">
        <f>'1'!D36</f>
        <v>2024</v>
      </c>
      <c r="E36" s="72">
        <f>'1'!E36</f>
        <v>2024</v>
      </c>
      <c r="F36" s="73">
        <f>'1'!F36/1.2</f>
        <v>0.27414425287356325</v>
      </c>
      <c r="G36" s="73">
        <f>'1'!I36/1.2</f>
        <v>2.6768101919520002</v>
      </c>
      <c r="H36" s="73" t="s">
        <v>41</v>
      </c>
      <c r="I36" s="73">
        <f>G36</f>
        <v>2.6768101919520002</v>
      </c>
      <c r="J36" s="73" t="s">
        <v>41</v>
      </c>
      <c r="K36" s="73" t="s">
        <v>41</v>
      </c>
      <c r="L36" s="73">
        <f t="shared" si="4"/>
        <v>0.27414425287356325</v>
      </c>
      <c r="M36" s="73">
        <f t="shared" si="5"/>
        <v>2.6768101919520002</v>
      </c>
      <c r="N36" s="73">
        <v>0</v>
      </c>
      <c r="O36" s="73">
        <v>0</v>
      </c>
      <c r="P36" s="73">
        <f>G36</f>
        <v>2.6768101919520002</v>
      </c>
      <c r="Q36" s="73">
        <v>0</v>
      </c>
      <c r="R36" s="73">
        <f t="shared" si="6"/>
        <v>2.6768101919520002</v>
      </c>
    </row>
    <row r="37" spans="1:18" ht="15.75" x14ac:dyDescent="0.25">
      <c r="A37" s="75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1:18" ht="15.75" x14ac:dyDescent="0.25">
      <c r="A38" s="75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</row>
    <row r="39" spans="1:18" ht="36.75" customHeight="1" x14ac:dyDescent="0.25">
      <c r="A39" s="76" t="s">
        <v>21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</row>
    <row r="40" spans="1:18" ht="33.75" customHeight="1" x14ac:dyDescent="0.25">
      <c r="A40" s="76" t="s">
        <v>22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</row>
    <row r="41" spans="1:18" ht="48" customHeight="1" x14ac:dyDescent="0.25">
      <c r="A41" s="76" t="s">
        <v>23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</row>
    <row r="42" spans="1:18" ht="32.25" customHeight="1" x14ac:dyDescent="0.25">
      <c r="A42" s="76" t="s">
        <v>24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</row>
    <row r="43" spans="1:18" ht="28.5" customHeight="1" x14ac:dyDescent="0.25">
      <c r="A43" s="76" t="s">
        <v>381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</row>
    <row r="44" spans="1:18" ht="24.75" customHeight="1" x14ac:dyDescent="0.25">
      <c r="A44" s="76" t="s">
        <v>382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</row>
    <row r="45" spans="1:18" ht="24.75" customHeight="1" x14ac:dyDescent="0.25"/>
  </sheetData>
  <autoFilter ref="A15:R36"/>
  <mergeCells count="24">
    <mergeCell ref="A39:R39"/>
    <mergeCell ref="M2:R2"/>
    <mergeCell ref="M1:R1"/>
    <mergeCell ref="C12:C14"/>
    <mergeCell ref="D12:D14"/>
    <mergeCell ref="E12:E13"/>
    <mergeCell ref="F12:F13"/>
    <mergeCell ref="A5:R5"/>
    <mergeCell ref="A41:R41"/>
    <mergeCell ref="A42:R42"/>
    <mergeCell ref="A43:R43"/>
    <mergeCell ref="A44:R44"/>
    <mergeCell ref="A7:R7"/>
    <mergeCell ref="A9:R9"/>
    <mergeCell ref="A10:R10"/>
    <mergeCell ref="A40:R40"/>
    <mergeCell ref="G12:K12"/>
    <mergeCell ref="L12:M12"/>
    <mergeCell ref="N12:R12"/>
    <mergeCell ref="G13:K13"/>
    <mergeCell ref="L13:M13"/>
    <mergeCell ref="R13:R14"/>
    <mergeCell ref="A12:A14"/>
    <mergeCell ref="B12:B14"/>
  </mergeCells>
  <pageMargins left="0.19685039370078741" right="0.19685039370078741" top="0.19685039370078741" bottom="0.19685039370078741" header="0.31496062992125984" footer="0.31496062992125984"/>
  <pageSetup paperSize="9" scale="3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Y27"/>
  <sheetViews>
    <sheetView view="pageBreakPreview" topLeftCell="C6" zoomScale="70" zoomScaleNormal="100" zoomScaleSheetLayoutView="70" workbookViewId="0">
      <selection activeCell="D16" sqref="D16:X16"/>
    </sheetView>
  </sheetViews>
  <sheetFormatPr defaultRowHeight="15" x14ac:dyDescent="0.25"/>
  <cols>
    <col min="1" max="1" width="13.7109375" customWidth="1"/>
    <col min="2" max="2" width="110.5703125" customWidth="1"/>
    <col min="3" max="3" width="26.42578125" customWidth="1"/>
    <col min="7" max="7" width="12.140625" customWidth="1"/>
    <col min="8" max="8" width="12.42578125" customWidth="1"/>
    <col min="9" max="9" width="13.42578125" customWidth="1"/>
    <col min="10" max="10" width="13.140625" style="12" customWidth="1"/>
    <col min="11" max="11" width="14.5703125" style="12" customWidth="1"/>
    <col min="16" max="18" width="9.140625" customWidth="1"/>
  </cols>
  <sheetData>
    <row r="1" spans="1:25" ht="30" customHeight="1" x14ac:dyDescent="0.25">
      <c r="A1" s="32"/>
      <c r="B1" s="32"/>
      <c r="C1" s="32"/>
      <c r="D1" s="32"/>
      <c r="E1" s="32"/>
      <c r="F1" s="32"/>
      <c r="G1" s="32"/>
      <c r="H1" s="32"/>
      <c r="I1" s="32"/>
      <c r="J1" s="33"/>
      <c r="K1" s="33"/>
      <c r="L1" s="32"/>
      <c r="M1" s="32"/>
      <c r="N1" s="32"/>
      <c r="O1" s="32"/>
      <c r="P1" s="32"/>
      <c r="Q1" s="32"/>
      <c r="R1" s="32"/>
      <c r="S1" s="78"/>
      <c r="T1" s="83" t="s">
        <v>286</v>
      </c>
      <c r="U1" s="83"/>
      <c r="V1" s="83"/>
      <c r="W1" s="83"/>
      <c r="X1" s="83"/>
      <c r="Y1" s="83"/>
    </row>
    <row r="2" spans="1:25" ht="54.7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3"/>
      <c r="K2" s="33"/>
      <c r="L2" s="32"/>
      <c r="M2" s="32"/>
      <c r="N2" s="32"/>
      <c r="O2" s="32"/>
      <c r="P2" s="32"/>
      <c r="Q2" s="32"/>
      <c r="R2" s="32"/>
      <c r="S2" s="78"/>
      <c r="T2" s="86" t="s">
        <v>293</v>
      </c>
      <c r="U2" s="86"/>
      <c r="V2" s="86"/>
      <c r="W2" s="86"/>
      <c r="X2" s="86"/>
      <c r="Y2" s="86"/>
    </row>
    <row r="3" spans="1:25" ht="27.7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3"/>
      <c r="K3" s="33"/>
      <c r="L3" s="32"/>
      <c r="M3" s="32"/>
      <c r="N3" s="32"/>
      <c r="O3" s="32"/>
      <c r="P3" s="32"/>
      <c r="Q3" s="32"/>
      <c r="R3" s="32"/>
      <c r="S3" s="84"/>
      <c r="T3" s="85" t="s">
        <v>347</v>
      </c>
      <c r="U3" s="85"/>
      <c r="V3" s="85"/>
      <c r="W3" s="85"/>
      <c r="X3" s="85"/>
    </row>
    <row r="4" spans="1:25" ht="18" x14ac:dyDescent="0.25">
      <c r="A4" s="77"/>
      <c r="B4" s="78"/>
      <c r="C4" s="78"/>
      <c r="D4" s="78"/>
      <c r="E4" s="78"/>
      <c r="F4" s="78"/>
      <c r="G4" s="78"/>
      <c r="H4" s="78"/>
      <c r="I4" s="78"/>
      <c r="J4" s="79"/>
      <c r="K4" s="79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</row>
    <row r="5" spans="1:25" ht="18" x14ac:dyDescent="0.25">
      <c r="A5" s="80" t="s">
        <v>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</row>
    <row r="6" spans="1:25" ht="18" x14ac:dyDescent="0.25">
      <c r="A6" s="77"/>
      <c r="B6" s="78"/>
      <c r="C6" s="78"/>
      <c r="D6" s="78"/>
      <c r="E6" s="78"/>
      <c r="F6" s="78"/>
      <c r="G6" s="78"/>
      <c r="H6" s="78"/>
      <c r="I6" s="78"/>
      <c r="J6" s="79"/>
      <c r="K6" s="79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</row>
    <row r="7" spans="1:25" ht="18" x14ac:dyDescent="0.25">
      <c r="A7" s="81" t="s">
        <v>350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</row>
    <row r="8" spans="1:25" ht="18" x14ac:dyDescent="0.25">
      <c r="A8" s="77"/>
      <c r="B8" s="78"/>
      <c r="C8" s="78"/>
      <c r="D8" s="78"/>
      <c r="E8" s="78"/>
      <c r="F8" s="78"/>
      <c r="G8" s="78"/>
      <c r="H8" s="78"/>
      <c r="I8" s="78"/>
      <c r="J8" s="79"/>
      <c r="K8" s="79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</row>
    <row r="9" spans="1:25" ht="18" x14ac:dyDescent="0.25">
      <c r="A9" s="82" t="str">
        <f>'1'!A9:AI9</f>
        <v>Общество с ограниченной ответственностью "Городская электросетевая компания"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5" x14ac:dyDescent="0.25">
      <c r="A10" s="35" t="s">
        <v>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1:25" x14ac:dyDescent="0.25">
      <c r="A11" s="34"/>
      <c r="B11" s="32"/>
      <c r="C11" s="32"/>
      <c r="D11" s="32"/>
      <c r="E11" s="32"/>
      <c r="F11" s="32"/>
      <c r="G11" s="32"/>
      <c r="H11" s="32"/>
      <c r="I11" s="32"/>
      <c r="J11" s="33"/>
      <c r="K11" s="33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5" ht="35.25" customHeight="1" x14ac:dyDescent="0.25">
      <c r="A12" s="87" t="s">
        <v>2</v>
      </c>
      <c r="B12" s="94" t="s">
        <v>42</v>
      </c>
      <c r="C12" s="94" t="s">
        <v>4</v>
      </c>
      <c r="D12" s="94" t="s">
        <v>59</v>
      </c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47"/>
    </row>
    <row r="13" spans="1:25" ht="184.5" customHeight="1" x14ac:dyDescent="0.25">
      <c r="A13" s="87"/>
      <c r="B13" s="94"/>
      <c r="C13" s="94"/>
      <c r="D13" s="87" t="s">
        <v>60</v>
      </c>
      <c r="E13" s="87"/>
      <c r="F13" s="87"/>
      <c r="G13" s="87" t="s">
        <v>61</v>
      </c>
      <c r="H13" s="87"/>
      <c r="I13" s="87"/>
      <c r="J13" s="87" t="s">
        <v>62</v>
      </c>
      <c r="K13" s="87"/>
      <c r="L13" s="87"/>
      <c r="M13" s="87" t="s">
        <v>63</v>
      </c>
      <c r="N13" s="87"/>
      <c r="O13" s="87"/>
      <c r="P13" s="87" t="s">
        <v>64</v>
      </c>
      <c r="Q13" s="87"/>
      <c r="R13" s="87"/>
      <c r="S13" s="87" t="s">
        <v>65</v>
      </c>
      <c r="T13" s="87"/>
      <c r="U13" s="87"/>
      <c r="V13" s="87" t="s">
        <v>66</v>
      </c>
      <c r="W13" s="87"/>
      <c r="X13" s="87"/>
      <c r="Y13" s="47"/>
    </row>
    <row r="14" spans="1:25" ht="315" x14ac:dyDescent="0.25">
      <c r="A14" s="87"/>
      <c r="B14" s="94"/>
      <c r="C14" s="94"/>
      <c r="D14" s="88" t="s">
        <v>67</v>
      </c>
      <c r="E14" s="88" t="s">
        <v>68</v>
      </c>
      <c r="F14" s="88" t="s">
        <v>69</v>
      </c>
      <c r="G14" s="88" t="s">
        <v>68</v>
      </c>
      <c r="H14" s="88" t="s">
        <v>68</v>
      </c>
      <c r="I14" s="88" t="s">
        <v>69</v>
      </c>
      <c r="J14" s="88" t="s">
        <v>348</v>
      </c>
      <c r="K14" s="88" t="s">
        <v>349</v>
      </c>
      <c r="L14" s="88" t="s">
        <v>69</v>
      </c>
      <c r="M14" s="88" t="s">
        <v>68</v>
      </c>
      <c r="N14" s="88" t="s">
        <v>68</v>
      </c>
      <c r="O14" s="88" t="s">
        <v>69</v>
      </c>
      <c r="P14" s="88" t="s">
        <v>68</v>
      </c>
      <c r="Q14" s="88" t="s">
        <v>68</v>
      </c>
      <c r="R14" s="88" t="s">
        <v>69</v>
      </c>
      <c r="S14" s="88" t="s">
        <v>68</v>
      </c>
      <c r="T14" s="88" t="s">
        <v>68</v>
      </c>
      <c r="U14" s="88" t="s">
        <v>69</v>
      </c>
      <c r="V14" s="88" t="s">
        <v>68</v>
      </c>
      <c r="W14" s="88" t="s">
        <v>68</v>
      </c>
      <c r="X14" s="88" t="s">
        <v>69</v>
      </c>
      <c r="Y14" s="47"/>
    </row>
    <row r="15" spans="1:25" ht="15.75" x14ac:dyDescent="0.25">
      <c r="A15" s="88">
        <v>1</v>
      </c>
      <c r="B15" s="88">
        <v>2</v>
      </c>
      <c r="C15" s="88">
        <v>3</v>
      </c>
      <c r="D15" s="89" t="s">
        <v>81</v>
      </c>
      <c r="E15" s="89" t="s">
        <v>82</v>
      </c>
      <c r="F15" s="89" t="s">
        <v>70</v>
      </c>
      <c r="G15" s="89" t="s">
        <v>83</v>
      </c>
      <c r="H15" s="89" t="s">
        <v>84</v>
      </c>
      <c r="I15" s="89" t="s">
        <v>71</v>
      </c>
      <c r="J15" s="89" t="s">
        <v>85</v>
      </c>
      <c r="K15" s="89" t="s">
        <v>86</v>
      </c>
      <c r="L15" s="89" t="s">
        <v>72</v>
      </c>
      <c r="M15" s="89" t="s">
        <v>87</v>
      </c>
      <c r="N15" s="89" t="s">
        <v>88</v>
      </c>
      <c r="O15" s="89" t="s">
        <v>73</v>
      </c>
      <c r="P15" s="89" t="s">
        <v>89</v>
      </c>
      <c r="Q15" s="89" t="s">
        <v>90</v>
      </c>
      <c r="R15" s="89" t="s">
        <v>74</v>
      </c>
      <c r="S15" s="89" t="s">
        <v>91</v>
      </c>
      <c r="T15" s="89" t="s">
        <v>92</v>
      </c>
      <c r="U15" s="89" t="s">
        <v>75</v>
      </c>
      <c r="V15" s="89" t="s">
        <v>93</v>
      </c>
      <c r="W15" s="89" t="s">
        <v>94</v>
      </c>
      <c r="X15" s="89" t="s">
        <v>76</v>
      </c>
      <c r="Y15" s="47"/>
    </row>
    <row r="16" spans="1:25" ht="36" x14ac:dyDescent="0.25">
      <c r="A16" s="93" t="str">
        <f>'1'!A16</f>
        <v>Всего, в т.ч.</v>
      </c>
      <c r="B16" s="93" t="str">
        <f>'1'!B16</f>
        <v>-</v>
      </c>
      <c r="C16" s="93" t="str">
        <f>'1'!C16</f>
        <v>-</v>
      </c>
      <c r="D16" s="94" t="s">
        <v>95</v>
      </c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47"/>
    </row>
    <row r="17" spans="1:25" ht="45.75" customHeight="1" x14ac:dyDescent="0.25">
      <c r="A17" s="95" t="str">
        <f>'1'!A21</f>
        <v>1.2.1.1</v>
      </c>
      <c r="B17" s="95" t="str">
        <f>'1'!B21</f>
        <v>Реконструкция трансформаторной подстанции 2х630 кВА с заменой силового трансформатора ТП "Авторемзавод-1" г. Грязовец</v>
      </c>
      <c r="C17" s="95" t="str">
        <f>'1'!C21</f>
        <v>L_TP_1.2.1.1_10</v>
      </c>
      <c r="D17" s="93" t="s">
        <v>95</v>
      </c>
      <c r="E17" s="93" t="s">
        <v>95</v>
      </c>
      <c r="F17" s="93" t="s">
        <v>95</v>
      </c>
      <c r="G17" s="93" t="s">
        <v>95</v>
      </c>
      <c r="H17" s="93" t="s">
        <v>95</v>
      </c>
      <c r="I17" s="93" t="s">
        <v>95</v>
      </c>
      <c r="J17" s="93">
        <v>1.26</v>
      </c>
      <c r="K17" s="93" t="s">
        <v>95</v>
      </c>
      <c r="L17" s="93" t="s">
        <v>95</v>
      </c>
      <c r="M17" s="93" t="s">
        <v>95</v>
      </c>
      <c r="N17" s="93" t="s">
        <v>95</v>
      </c>
      <c r="O17" s="93" t="s">
        <v>95</v>
      </c>
      <c r="P17" s="93" t="s">
        <v>95</v>
      </c>
      <c r="Q17" s="93" t="s">
        <v>95</v>
      </c>
      <c r="R17" s="93" t="s">
        <v>95</v>
      </c>
      <c r="S17" s="93" t="s">
        <v>95</v>
      </c>
      <c r="T17" s="93" t="s">
        <v>95</v>
      </c>
      <c r="U17" s="93" t="s">
        <v>95</v>
      </c>
      <c r="V17" s="93" t="s">
        <v>95</v>
      </c>
      <c r="W17" s="93" t="s">
        <v>95</v>
      </c>
      <c r="X17" s="93" t="s">
        <v>95</v>
      </c>
      <c r="Y17" s="47"/>
    </row>
    <row r="18" spans="1:25" ht="45.75" customHeight="1" x14ac:dyDescent="0.25">
      <c r="A18" s="95" t="str">
        <f>'1'!A22</f>
        <v>1.2.1.1</v>
      </c>
      <c r="B18" s="95" t="str">
        <f>'1'!B22</f>
        <v xml:space="preserve">Реконструкция трансформаторной подстанции 1х400 кВА с заменой силового трансформатора ЗТП-8 п. Ермаково, Вологодский район </v>
      </c>
      <c r="C18" s="95" t="str">
        <f>'1'!C22</f>
        <v>L_TP_1.2.1.1_11</v>
      </c>
      <c r="D18" s="93" t="s">
        <v>95</v>
      </c>
      <c r="E18" s="93" t="s">
        <v>95</v>
      </c>
      <c r="F18" s="93" t="s">
        <v>95</v>
      </c>
      <c r="G18" s="93" t="s">
        <v>95</v>
      </c>
      <c r="H18" s="93" t="s">
        <v>95</v>
      </c>
      <c r="I18" s="93" t="s">
        <v>95</v>
      </c>
      <c r="J18" s="93">
        <v>0.4</v>
      </c>
      <c r="K18" s="93" t="s">
        <v>95</v>
      </c>
      <c r="L18" s="93" t="s">
        <v>95</v>
      </c>
      <c r="M18" s="93" t="s">
        <v>95</v>
      </c>
      <c r="N18" s="93" t="s">
        <v>95</v>
      </c>
      <c r="O18" s="93" t="s">
        <v>95</v>
      </c>
      <c r="P18" s="93" t="s">
        <v>95</v>
      </c>
      <c r="Q18" s="93" t="s">
        <v>95</v>
      </c>
      <c r="R18" s="93" t="s">
        <v>95</v>
      </c>
      <c r="S18" s="93" t="s">
        <v>95</v>
      </c>
      <c r="T18" s="93" t="s">
        <v>95</v>
      </c>
      <c r="U18" s="93" t="s">
        <v>95</v>
      </c>
      <c r="V18" s="93" t="s">
        <v>95</v>
      </c>
      <c r="W18" s="93" t="s">
        <v>95</v>
      </c>
      <c r="X18" s="93" t="s">
        <v>95</v>
      </c>
      <c r="Y18" s="47"/>
    </row>
    <row r="19" spans="1:25" ht="48.75" customHeight="1" x14ac:dyDescent="0.25">
      <c r="A19" s="95" t="str">
        <f>'1'!A23</f>
        <v>1.2.1.1</v>
      </c>
      <c r="B19" s="95" t="str">
        <f>'1'!B23</f>
        <v>Реконструкция трансформаторной подстанции 2х400 кВА заменой силовых трансформаторов ТП "Котельная" г. Вологда,, Пошехонское шоссе д. 18</v>
      </c>
      <c r="C19" s="95" t="str">
        <f>'1'!C23</f>
        <v>L_TP_1.2.1.1_12</v>
      </c>
      <c r="D19" s="93" t="s">
        <v>95</v>
      </c>
      <c r="E19" s="93" t="s">
        <v>95</v>
      </c>
      <c r="F19" s="93" t="s">
        <v>95</v>
      </c>
      <c r="G19" s="93" t="s">
        <v>95</v>
      </c>
      <c r="H19" s="93" t="s">
        <v>95</v>
      </c>
      <c r="I19" s="93" t="s">
        <v>95</v>
      </c>
      <c r="J19" s="93">
        <v>0.8</v>
      </c>
      <c r="K19" s="93" t="s">
        <v>95</v>
      </c>
      <c r="L19" s="93" t="s">
        <v>95</v>
      </c>
      <c r="M19" s="93" t="s">
        <v>95</v>
      </c>
      <c r="N19" s="93" t="s">
        <v>95</v>
      </c>
      <c r="O19" s="93" t="s">
        <v>95</v>
      </c>
      <c r="P19" s="93" t="s">
        <v>95</v>
      </c>
      <c r="Q19" s="93" t="s">
        <v>95</v>
      </c>
      <c r="R19" s="93" t="s">
        <v>95</v>
      </c>
      <c r="S19" s="93" t="s">
        <v>95</v>
      </c>
      <c r="T19" s="93" t="s">
        <v>95</v>
      </c>
      <c r="U19" s="93" t="s">
        <v>95</v>
      </c>
      <c r="V19" s="93" t="s">
        <v>95</v>
      </c>
      <c r="W19" s="93" t="s">
        <v>95</v>
      </c>
      <c r="X19" s="93" t="s">
        <v>95</v>
      </c>
      <c r="Y19" s="47"/>
    </row>
    <row r="20" spans="1:25" ht="45.75" customHeight="1" x14ac:dyDescent="0.25">
      <c r="A20" s="95" t="str">
        <f>'1'!A28</f>
        <v>1.2.1.1</v>
      </c>
      <c r="B20" s="95" t="str">
        <f>'1'!B28</f>
        <v xml:space="preserve">Реконструкция трансформаторной подстанции 2х400 кВА с заменой силовых трансформаторов ЗТП-Надеево-1 п. Надеево, Вологодский район </v>
      </c>
      <c r="C20" s="95" t="str">
        <f>'1'!C28</f>
        <v>L_TP_1.2.1.1_17</v>
      </c>
      <c r="D20" s="93" t="s">
        <v>95</v>
      </c>
      <c r="E20" s="93" t="s">
        <v>95</v>
      </c>
      <c r="F20" s="93" t="s">
        <v>95</v>
      </c>
      <c r="G20" s="93" t="s">
        <v>95</v>
      </c>
      <c r="H20" s="93" t="s">
        <v>95</v>
      </c>
      <c r="I20" s="93" t="s">
        <v>95</v>
      </c>
      <c r="J20" s="93">
        <v>0.8</v>
      </c>
      <c r="K20" s="93" t="s">
        <v>95</v>
      </c>
      <c r="L20" s="93" t="s">
        <v>95</v>
      </c>
      <c r="M20" s="93" t="s">
        <v>95</v>
      </c>
      <c r="N20" s="93" t="s">
        <v>95</v>
      </c>
      <c r="O20" s="93" t="s">
        <v>95</v>
      </c>
      <c r="P20" s="93" t="s">
        <v>95</v>
      </c>
      <c r="Q20" s="93" t="s">
        <v>95</v>
      </c>
      <c r="R20" s="93" t="s">
        <v>95</v>
      </c>
      <c r="S20" s="93" t="s">
        <v>95</v>
      </c>
      <c r="T20" s="93" t="s">
        <v>95</v>
      </c>
      <c r="U20" s="93" t="s">
        <v>95</v>
      </c>
      <c r="V20" s="93" t="s">
        <v>95</v>
      </c>
      <c r="W20" s="93" t="s">
        <v>95</v>
      </c>
      <c r="X20" s="93" t="s">
        <v>95</v>
      </c>
      <c r="Y20" s="47"/>
    </row>
    <row r="21" spans="1:25" ht="45.75" customHeight="1" x14ac:dyDescent="0.25">
      <c r="A21" s="95" t="str">
        <f>'1'!A35</f>
        <v>1.2.3.1</v>
      </c>
      <c r="B21" s="95" t="str">
        <f>'1'!B35</f>
        <v>Реализация мероприятий по интеллектуальному учету электричекой энергии</v>
      </c>
      <c r="C21" s="95" t="str">
        <f>'1'!C35</f>
        <v>L_ISUE_1.2.3.1_02</v>
      </c>
      <c r="D21" s="93" t="s">
        <v>95</v>
      </c>
      <c r="E21" s="93" t="s">
        <v>95</v>
      </c>
      <c r="F21" s="93" t="s">
        <v>95</v>
      </c>
      <c r="G21" s="93" t="s">
        <v>95</v>
      </c>
      <c r="H21" s="93" t="s">
        <v>95</v>
      </c>
      <c r="I21" s="93" t="s">
        <v>95</v>
      </c>
      <c r="J21" s="93" t="s">
        <v>95</v>
      </c>
      <c r="K21" s="93">
        <v>1.04E-2</v>
      </c>
      <c r="L21" s="93" t="s">
        <v>95</v>
      </c>
      <c r="M21" s="93" t="s">
        <v>95</v>
      </c>
      <c r="N21" s="93" t="s">
        <v>95</v>
      </c>
      <c r="O21" s="93" t="s">
        <v>95</v>
      </c>
      <c r="P21" s="93" t="s">
        <v>95</v>
      </c>
      <c r="Q21" s="93" t="s">
        <v>95</v>
      </c>
      <c r="R21" s="93" t="s">
        <v>95</v>
      </c>
      <c r="S21" s="93" t="s">
        <v>95</v>
      </c>
      <c r="T21" s="93" t="s">
        <v>95</v>
      </c>
      <c r="U21" s="93" t="s">
        <v>95</v>
      </c>
      <c r="V21" s="93" t="s">
        <v>95</v>
      </c>
      <c r="W21" s="93" t="s">
        <v>95</v>
      </c>
      <c r="X21" s="93" t="s">
        <v>95</v>
      </c>
      <c r="Y21" s="47"/>
    </row>
    <row r="22" spans="1:25" ht="15.75" x14ac:dyDescent="0.25">
      <c r="A22" s="90" t="s">
        <v>77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47"/>
    </row>
    <row r="23" spans="1:25" ht="15.75" x14ac:dyDescent="0.25">
      <c r="A23" s="90" t="s">
        <v>78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47"/>
    </row>
    <row r="24" spans="1:25" ht="15.75" x14ac:dyDescent="0.25">
      <c r="A24" s="90" t="s">
        <v>79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47"/>
    </row>
    <row r="25" spans="1:25" ht="15.75" x14ac:dyDescent="0.25">
      <c r="A25" s="92" t="s">
        <v>80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47"/>
    </row>
    <row r="26" spans="1:25" ht="30.75" customHeight="1" x14ac:dyDescent="0.25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47"/>
    </row>
    <row r="27" spans="1:25" x14ac:dyDescent="0.25">
      <c r="A27" s="12"/>
      <c r="B27" s="12"/>
      <c r="C27" s="12"/>
      <c r="D27" s="12"/>
      <c r="E27" s="12"/>
      <c r="F27" s="12"/>
      <c r="G27" s="12"/>
      <c r="H27" s="12"/>
      <c r="I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</sheetData>
  <mergeCells count="19">
    <mergeCell ref="A9:X9"/>
    <mergeCell ref="A10:X10"/>
    <mergeCell ref="A5:X5"/>
    <mergeCell ref="A7:X7"/>
    <mergeCell ref="T1:Y1"/>
    <mergeCell ref="T2:Y2"/>
    <mergeCell ref="A25:X26"/>
    <mergeCell ref="D16:X16"/>
    <mergeCell ref="A12:A14"/>
    <mergeCell ref="B12:B14"/>
    <mergeCell ref="C12:C14"/>
    <mergeCell ref="D12:X12"/>
    <mergeCell ref="D13:F13"/>
    <mergeCell ref="G13:I13"/>
    <mergeCell ref="J13:L13"/>
    <mergeCell ref="M13:O13"/>
    <mergeCell ref="P13:R13"/>
    <mergeCell ref="S13:U13"/>
    <mergeCell ref="V13:X13"/>
  </mergeCells>
  <pageMargins left="0.19685039370078741" right="0.19685039370078741" top="0.74803149606299213" bottom="0.74803149606299213" header="0.31496062992125984" footer="0.31496062992125984"/>
  <pageSetup paperSize="9" scale="3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Y30"/>
  <sheetViews>
    <sheetView view="pageBreakPreview" topLeftCell="A18" zoomScale="85" zoomScaleNormal="100" zoomScaleSheetLayoutView="85" workbookViewId="0">
      <selection activeCell="C18" sqref="C18"/>
    </sheetView>
  </sheetViews>
  <sheetFormatPr defaultRowHeight="15" x14ac:dyDescent="0.25"/>
  <cols>
    <col min="1" max="1" width="14.140625" customWidth="1"/>
    <col min="2" max="2" width="110.5703125" customWidth="1"/>
    <col min="3" max="3" width="24.5703125" customWidth="1"/>
    <col min="4" max="4" width="11.42578125" customWidth="1"/>
    <col min="5" max="6" width="12.140625" customWidth="1"/>
    <col min="7" max="7" width="11.85546875" customWidth="1"/>
    <col min="8" max="8" width="12.7109375" customWidth="1"/>
    <col min="9" max="9" width="10.42578125" customWidth="1"/>
    <col min="10" max="10" width="13.85546875" style="12" customWidth="1"/>
    <col min="11" max="11" width="13.140625" style="12" customWidth="1"/>
    <col min="12" max="12" width="10.28515625" customWidth="1"/>
    <col min="13" max="14" width="14.7109375" customWidth="1"/>
    <col min="15" max="15" width="11" customWidth="1"/>
    <col min="16" max="16" width="14.5703125" customWidth="1"/>
    <col min="17" max="17" width="14.42578125" customWidth="1"/>
    <col min="18" max="18" width="11.42578125" customWidth="1"/>
    <col min="19" max="19" width="14.140625" customWidth="1"/>
    <col min="20" max="20" width="15.42578125" customWidth="1"/>
    <col min="21" max="21" width="11.140625" customWidth="1"/>
    <col min="22" max="22" width="15" customWidth="1"/>
    <col min="23" max="23" width="15.42578125" customWidth="1"/>
    <col min="24" max="24" width="11.5703125" customWidth="1"/>
  </cols>
  <sheetData>
    <row r="1" spans="1:25" ht="21" customHeight="1" x14ac:dyDescent="0.25">
      <c r="T1" s="58" t="s">
        <v>286</v>
      </c>
      <c r="U1" s="58"/>
      <c r="V1" s="58"/>
      <c r="W1" s="58"/>
      <c r="X1" s="58"/>
    </row>
    <row r="2" spans="1:25" ht="53.25" customHeight="1" x14ac:dyDescent="0.25">
      <c r="T2" s="59" t="s">
        <v>293</v>
      </c>
      <c r="U2" s="59"/>
      <c r="V2" s="59"/>
      <c r="W2" s="59"/>
      <c r="X2" s="59"/>
    </row>
    <row r="3" spans="1:25" ht="21" customHeight="1" x14ac:dyDescent="0.25">
      <c r="T3" s="66" t="s">
        <v>347</v>
      </c>
      <c r="U3" s="66"/>
      <c r="V3" s="66"/>
      <c r="W3" s="66"/>
      <c r="X3" s="66"/>
    </row>
    <row r="4" spans="1:25" x14ac:dyDescent="0.25">
      <c r="A4" s="3"/>
    </row>
    <row r="5" spans="1:25" ht="18" x14ac:dyDescent="0.25">
      <c r="A5" s="96" t="s">
        <v>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</row>
    <row r="6" spans="1:25" ht="18.75" x14ac:dyDescent="0.3">
      <c r="A6" s="55"/>
      <c r="B6" s="56"/>
      <c r="C6" s="56"/>
      <c r="D6" s="56"/>
      <c r="E6" s="56"/>
      <c r="F6" s="56"/>
      <c r="G6" s="56"/>
      <c r="H6" s="56"/>
      <c r="I6" s="56"/>
      <c r="J6" s="97"/>
      <c r="K6" s="97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</row>
    <row r="7" spans="1:25" ht="18" x14ac:dyDescent="0.25">
      <c r="A7" s="54" t="s">
        <v>351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</row>
    <row r="8" spans="1:25" ht="18.75" x14ac:dyDescent="0.3">
      <c r="A8" s="55"/>
      <c r="B8" s="56"/>
      <c r="C8" s="56"/>
      <c r="D8" s="56"/>
      <c r="E8" s="56"/>
      <c r="F8" s="56"/>
      <c r="G8" s="56"/>
      <c r="H8" s="56"/>
      <c r="I8" s="56"/>
      <c r="J8" s="97"/>
      <c r="K8" s="97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</row>
    <row r="9" spans="1:25" ht="18" x14ac:dyDescent="0.25">
      <c r="A9" s="57" t="str">
        <f>'1'!A9:AI9</f>
        <v>Общество с ограниченной ответственностью "Городская электросетевая компания"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</row>
    <row r="10" spans="1:25" x14ac:dyDescent="0.25">
      <c r="A10" s="36" t="s">
        <v>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1:25" x14ac:dyDescent="0.25">
      <c r="A11" s="3"/>
    </row>
    <row r="12" spans="1:25" ht="15.75" x14ac:dyDescent="0.25">
      <c r="A12" s="68" t="s">
        <v>2</v>
      </c>
      <c r="B12" s="68" t="s">
        <v>42</v>
      </c>
      <c r="C12" s="68" t="s">
        <v>4</v>
      </c>
      <c r="D12" s="68" t="s">
        <v>59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47"/>
    </row>
    <row r="13" spans="1:25" ht="130.5" customHeight="1" x14ac:dyDescent="0.25">
      <c r="A13" s="68"/>
      <c r="B13" s="68"/>
      <c r="C13" s="68"/>
      <c r="D13" s="68" t="s">
        <v>60</v>
      </c>
      <c r="E13" s="68"/>
      <c r="F13" s="68"/>
      <c r="G13" s="68" t="s">
        <v>61</v>
      </c>
      <c r="H13" s="68"/>
      <c r="I13" s="68"/>
      <c r="J13" s="68" t="s">
        <v>62</v>
      </c>
      <c r="K13" s="68"/>
      <c r="L13" s="68"/>
      <c r="M13" s="68" t="s">
        <v>63</v>
      </c>
      <c r="N13" s="68"/>
      <c r="O13" s="68"/>
      <c r="P13" s="68" t="s">
        <v>64</v>
      </c>
      <c r="Q13" s="68"/>
      <c r="R13" s="68"/>
      <c r="S13" s="68" t="s">
        <v>65</v>
      </c>
      <c r="T13" s="68"/>
      <c r="U13" s="68"/>
      <c r="V13" s="68" t="s">
        <v>66</v>
      </c>
      <c r="W13" s="68"/>
      <c r="X13" s="68"/>
      <c r="Y13" s="47"/>
    </row>
    <row r="14" spans="1:25" ht="409.5" x14ac:dyDescent="0.25">
      <c r="A14" s="68"/>
      <c r="B14" s="68"/>
      <c r="C14" s="68"/>
      <c r="D14" s="72" t="s">
        <v>67</v>
      </c>
      <c r="E14" s="72" t="s">
        <v>68</v>
      </c>
      <c r="F14" s="72" t="s">
        <v>69</v>
      </c>
      <c r="G14" s="72" t="s">
        <v>68</v>
      </c>
      <c r="H14" s="72" t="s">
        <v>68</v>
      </c>
      <c r="I14" s="72" t="s">
        <v>69</v>
      </c>
      <c r="J14" s="65" t="s">
        <v>348</v>
      </c>
      <c r="K14" s="65" t="s">
        <v>349</v>
      </c>
      <c r="L14" s="72" t="s">
        <v>69</v>
      </c>
      <c r="M14" s="72" t="s">
        <v>68</v>
      </c>
      <c r="N14" s="72" t="s">
        <v>68</v>
      </c>
      <c r="O14" s="72" t="s">
        <v>69</v>
      </c>
      <c r="P14" s="72" t="s">
        <v>68</v>
      </c>
      <c r="Q14" s="72" t="s">
        <v>68</v>
      </c>
      <c r="R14" s="72" t="s">
        <v>69</v>
      </c>
      <c r="S14" s="72" t="s">
        <v>68</v>
      </c>
      <c r="T14" s="72" t="s">
        <v>68</v>
      </c>
      <c r="U14" s="72" t="s">
        <v>69</v>
      </c>
      <c r="V14" s="72" t="s">
        <v>68</v>
      </c>
      <c r="W14" s="72" t="s">
        <v>68</v>
      </c>
      <c r="X14" s="72" t="s">
        <v>69</v>
      </c>
      <c r="Y14" s="47"/>
    </row>
    <row r="15" spans="1:25" x14ac:dyDescent="0.25">
      <c r="A15" s="15">
        <v>1</v>
      </c>
      <c r="B15" s="15">
        <v>2</v>
      </c>
      <c r="C15" s="15">
        <v>3</v>
      </c>
      <c r="D15" s="16" t="s">
        <v>81</v>
      </c>
      <c r="E15" s="16" t="s">
        <v>82</v>
      </c>
      <c r="F15" s="16" t="s">
        <v>70</v>
      </c>
      <c r="G15" s="16" t="s">
        <v>83</v>
      </c>
      <c r="H15" s="16" t="s">
        <v>84</v>
      </c>
      <c r="I15" s="16" t="s">
        <v>71</v>
      </c>
      <c r="J15" s="14" t="s">
        <v>85</v>
      </c>
      <c r="K15" s="14" t="s">
        <v>86</v>
      </c>
      <c r="L15" s="16" t="s">
        <v>72</v>
      </c>
      <c r="M15" s="16" t="s">
        <v>87</v>
      </c>
      <c r="N15" s="16" t="s">
        <v>88</v>
      </c>
      <c r="O15" s="16" t="s">
        <v>73</v>
      </c>
      <c r="P15" s="16" t="s">
        <v>89</v>
      </c>
      <c r="Q15" s="16" t="s">
        <v>90</v>
      </c>
      <c r="R15" s="16" t="s">
        <v>74</v>
      </c>
      <c r="S15" s="16" t="s">
        <v>91</v>
      </c>
      <c r="T15" s="16" t="s">
        <v>92</v>
      </c>
      <c r="U15" s="16" t="s">
        <v>75</v>
      </c>
      <c r="V15" s="16" t="s">
        <v>93</v>
      </c>
      <c r="W15" s="16" t="s">
        <v>94</v>
      </c>
      <c r="X15" s="16" t="s">
        <v>76</v>
      </c>
    </row>
    <row r="16" spans="1:25" ht="36" x14ac:dyDescent="0.25">
      <c r="A16" s="98" t="str">
        <f>'1'!A16</f>
        <v>Всего, в т.ч.</v>
      </c>
      <c r="B16" s="98" t="str">
        <f>'1'!B16</f>
        <v>-</v>
      </c>
      <c r="C16" s="98" t="str">
        <f>'1'!C16</f>
        <v>-</v>
      </c>
      <c r="D16" s="99" t="s">
        <v>95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</row>
    <row r="17" spans="1:24" ht="37.5" customHeight="1" x14ac:dyDescent="0.25">
      <c r="A17" s="100" t="str">
        <f>'1'!A17</f>
        <v>1.2.1.1</v>
      </c>
      <c r="B17" s="100" t="str">
        <f>'1'!B17</f>
        <v xml:space="preserve">Реконструкция мачтовой КТП 10/0,4 160 кВА с заменой силового трансформатора КТП-Скважины п. Можайское, Вологодский район </v>
      </c>
      <c r="C17" s="100" t="str">
        <f>'1'!C17</f>
        <v>L_TP_1.2.1.1_06</v>
      </c>
      <c r="D17" s="98" t="s">
        <v>95</v>
      </c>
      <c r="E17" s="98" t="s">
        <v>95</v>
      </c>
      <c r="F17" s="98" t="s">
        <v>95</v>
      </c>
      <c r="G17" s="98" t="s">
        <v>95</v>
      </c>
      <c r="H17" s="98" t="s">
        <v>95</v>
      </c>
      <c r="I17" s="98" t="s">
        <v>95</v>
      </c>
      <c r="J17" s="101">
        <v>0.16</v>
      </c>
      <c r="K17" s="98" t="s">
        <v>95</v>
      </c>
      <c r="L17" s="98" t="s">
        <v>95</v>
      </c>
      <c r="M17" s="98" t="s">
        <v>95</v>
      </c>
      <c r="N17" s="98" t="s">
        <v>95</v>
      </c>
      <c r="O17" s="98" t="s">
        <v>95</v>
      </c>
      <c r="P17" s="98" t="s">
        <v>95</v>
      </c>
      <c r="Q17" s="98" t="s">
        <v>95</v>
      </c>
      <c r="R17" s="98" t="s">
        <v>95</v>
      </c>
      <c r="S17" s="98" t="s">
        <v>95</v>
      </c>
      <c r="T17" s="98" t="s">
        <v>95</v>
      </c>
      <c r="U17" s="98" t="s">
        <v>95</v>
      </c>
      <c r="V17" s="98" t="s">
        <v>95</v>
      </c>
      <c r="W17" s="98" t="s">
        <v>95</v>
      </c>
      <c r="X17" s="98" t="s">
        <v>95</v>
      </c>
    </row>
    <row r="18" spans="1:24" ht="39" customHeight="1" x14ac:dyDescent="0.25">
      <c r="A18" s="100" t="str">
        <f>'1'!A18</f>
        <v>1.2.1.1</v>
      </c>
      <c r="B18" s="100" t="str">
        <f>'1'!B18</f>
        <v xml:space="preserve">Реконструкция трансформаторной подстанции 1х400 кВА с заменой силового трансформатора ЗТП-12 п. Ермаково, Вологодский район </v>
      </c>
      <c r="C18" s="100" t="str">
        <f>'1'!C18</f>
        <v>L_TP_1.2.1.1_07</v>
      </c>
      <c r="D18" s="98" t="s">
        <v>95</v>
      </c>
      <c r="E18" s="98" t="s">
        <v>95</v>
      </c>
      <c r="F18" s="98" t="s">
        <v>95</v>
      </c>
      <c r="G18" s="98" t="s">
        <v>95</v>
      </c>
      <c r="H18" s="98" t="s">
        <v>95</v>
      </c>
      <c r="I18" s="98" t="s">
        <v>95</v>
      </c>
      <c r="J18" s="101">
        <v>0.4</v>
      </c>
      <c r="K18" s="98" t="s">
        <v>95</v>
      </c>
      <c r="L18" s="98" t="s">
        <v>95</v>
      </c>
      <c r="M18" s="98" t="s">
        <v>95</v>
      </c>
      <c r="N18" s="98" t="s">
        <v>95</v>
      </c>
      <c r="O18" s="98" t="s">
        <v>95</v>
      </c>
      <c r="P18" s="98" t="s">
        <v>95</v>
      </c>
      <c r="Q18" s="98" t="s">
        <v>95</v>
      </c>
      <c r="R18" s="98" t="s">
        <v>95</v>
      </c>
      <c r="S18" s="98" t="s">
        <v>95</v>
      </c>
      <c r="T18" s="98" t="s">
        <v>95</v>
      </c>
      <c r="U18" s="98" t="s">
        <v>95</v>
      </c>
      <c r="V18" s="98" t="s">
        <v>95</v>
      </c>
      <c r="W18" s="98" t="s">
        <v>95</v>
      </c>
      <c r="X18" s="98" t="s">
        <v>95</v>
      </c>
    </row>
    <row r="19" spans="1:24" ht="44.25" customHeight="1" x14ac:dyDescent="0.25">
      <c r="A19" s="100" t="str">
        <f>'1'!A19</f>
        <v>1.2.1.1</v>
      </c>
      <c r="B19" s="100" t="str">
        <f>'1'!B19</f>
        <v xml:space="preserve">Реконструкция трансформаторной подстанции 2х400 кВА с заменой силового трансформатора ЗТП-34 п. Непотягово, Вологодский район </v>
      </c>
      <c r="C19" s="100" t="str">
        <f>'1'!C19</f>
        <v>L_TP_1.2.1.1_08</v>
      </c>
      <c r="D19" s="98" t="s">
        <v>95</v>
      </c>
      <c r="E19" s="98" t="s">
        <v>95</v>
      </c>
      <c r="F19" s="98" t="s">
        <v>95</v>
      </c>
      <c r="G19" s="98" t="s">
        <v>95</v>
      </c>
      <c r="H19" s="98" t="s">
        <v>95</v>
      </c>
      <c r="I19" s="98" t="s">
        <v>95</v>
      </c>
      <c r="J19" s="101">
        <v>0.8</v>
      </c>
      <c r="K19" s="98" t="s">
        <v>95</v>
      </c>
      <c r="L19" s="98" t="s">
        <v>95</v>
      </c>
      <c r="M19" s="98" t="s">
        <v>95</v>
      </c>
      <c r="N19" s="98" t="s">
        <v>95</v>
      </c>
      <c r="O19" s="98" t="s">
        <v>95</v>
      </c>
      <c r="P19" s="98" t="s">
        <v>95</v>
      </c>
      <c r="Q19" s="98" t="s">
        <v>95</v>
      </c>
      <c r="R19" s="98" t="s">
        <v>95</v>
      </c>
      <c r="S19" s="98" t="s">
        <v>95</v>
      </c>
      <c r="T19" s="98" t="s">
        <v>95</v>
      </c>
      <c r="U19" s="98" t="s">
        <v>95</v>
      </c>
      <c r="V19" s="98" t="s">
        <v>95</v>
      </c>
      <c r="W19" s="98" t="s">
        <v>95</v>
      </c>
      <c r="X19" s="98" t="s">
        <v>95</v>
      </c>
    </row>
    <row r="20" spans="1:24" ht="42" customHeight="1" x14ac:dyDescent="0.25">
      <c r="A20" s="100" t="str">
        <f>'1'!A29</f>
        <v>1.2.1.1</v>
      </c>
      <c r="B20" s="100" t="str">
        <f>'1'!B29</f>
        <v xml:space="preserve">Реконструкция трансформаторной подстанции 2х400 кВА с заменой силовых трансформаторов ЗТП-Надеево-2 п. Надеево, Вологодский район </v>
      </c>
      <c r="C20" s="100" t="str">
        <f>'1'!C29</f>
        <v>L_TP_1.2.1.1_18</v>
      </c>
      <c r="D20" s="98" t="s">
        <v>95</v>
      </c>
      <c r="E20" s="98" t="s">
        <v>95</v>
      </c>
      <c r="F20" s="98" t="s">
        <v>95</v>
      </c>
      <c r="G20" s="98" t="s">
        <v>95</v>
      </c>
      <c r="H20" s="98" t="s">
        <v>95</v>
      </c>
      <c r="I20" s="98" t="s">
        <v>95</v>
      </c>
      <c r="J20" s="101">
        <v>0.8</v>
      </c>
      <c r="K20" s="98" t="s">
        <v>95</v>
      </c>
      <c r="L20" s="98" t="s">
        <v>95</v>
      </c>
      <c r="M20" s="98" t="s">
        <v>95</v>
      </c>
      <c r="N20" s="98" t="s">
        <v>95</v>
      </c>
      <c r="O20" s="98" t="s">
        <v>95</v>
      </c>
      <c r="P20" s="98" t="s">
        <v>95</v>
      </c>
      <c r="Q20" s="98" t="s">
        <v>95</v>
      </c>
      <c r="R20" s="98" t="s">
        <v>95</v>
      </c>
      <c r="S20" s="98" t="s">
        <v>95</v>
      </c>
      <c r="T20" s="98" t="s">
        <v>95</v>
      </c>
      <c r="U20" s="98" t="s">
        <v>95</v>
      </c>
      <c r="V20" s="98" t="s">
        <v>95</v>
      </c>
      <c r="W20" s="98" t="s">
        <v>95</v>
      </c>
      <c r="X20" s="98" t="s">
        <v>95</v>
      </c>
    </row>
    <row r="21" spans="1:24" ht="41.25" customHeight="1" x14ac:dyDescent="0.25">
      <c r="A21" s="100" t="str">
        <f>'1'!A30</f>
        <v>1.2.1.1</v>
      </c>
      <c r="B21" s="100" t="str">
        <f>'1'!B30</f>
        <v xml:space="preserve">Реконструкция трансформаторной подстанции 1х250 кВА  с заменой силового трансформатора КТП-Михалево-3 п. Надеево, Вологодский район </v>
      </c>
      <c r="C21" s="100" t="str">
        <f>'1'!C30</f>
        <v>L_TP_1.2.1.1_19</v>
      </c>
      <c r="D21" s="98" t="s">
        <v>95</v>
      </c>
      <c r="E21" s="98" t="s">
        <v>95</v>
      </c>
      <c r="F21" s="98" t="s">
        <v>95</v>
      </c>
      <c r="G21" s="98" t="s">
        <v>95</v>
      </c>
      <c r="H21" s="98" t="s">
        <v>95</v>
      </c>
      <c r="I21" s="98" t="s">
        <v>95</v>
      </c>
      <c r="J21" s="101">
        <v>0.25</v>
      </c>
      <c r="K21" s="98" t="s">
        <v>95</v>
      </c>
      <c r="L21" s="98" t="s">
        <v>95</v>
      </c>
      <c r="M21" s="98" t="s">
        <v>95</v>
      </c>
      <c r="N21" s="98" t="s">
        <v>95</v>
      </c>
      <c r="O21" s="98" t="s">
        <v>95</v>
      </c>
      <c r="P21" s="98" t="s">
        <v>95</v>
      </c>
      <c r="Q21" s="98" t="s">
        <v>95</v>
      </c>
      <c r="R21" s="98" t="s">
        <v>95</v>
      </c>
      <c r="S21" s="98" t="s">
        <v>95</v>
      </c>
      <c r="T21" s="98" t="s">
        <v>95</v>
      </c>
      <c r="U21" s="98" t="s">
        <v>95</v>
      </c>
      <c r="V21" s="98" t="s">
        <v>95</v>
      </c>
      <c r="W21" s="98" t="s">
        <v>95</v>
      </c>
      <c r="X21" s="98" t="s">
        <v>95</v>
      </c>
    </row>
    <row r="22" spans="1:24" ht="40.5" customHeight="1" x14ac:dyDescent="0.25">
      <c r="A22" s="100" t="str">
        <f>'1'!A31</f>
        <v>1.2.1.1</v>
      </c>
      <c r="B22" s="100" t="str">
        <f>'1'!B31</f>
        <v xml:space="preserve">Реконструкция трансформаторной подстанции 1х250 кВА с заменой силового трансформатора ЗТП- 400 Торговый центр п. Непотягово, Вологодский район </v>
      </c>
      <c r="C22" s="100" t="str">
        <f>'1'!C31</f>
        <v>L_TP_1.2.1.1_20</v>
      </c>
      <c r="D22" s="98" t="s">
        <v>95</v>
      </c>
      <c r="E22" s="98" t="s">
        <v>95</v>
      </c>
      <c r="F22" s="98" t="s">
        <v>95</v>
      </c>
      <c r="G22" s="98" t="s">
        <v>95</v>
      </c>
      <c r="H22" s="98" t="s">
        <v>95</v>
      </c>
      <c r="I22" s="98" t="s">
        <v>95</v>
      </c>
      <c r="J22" s="101">
        <v>0.25</v>
      </c>
      <c r="K22" s="98" t="s">
        <v>95</v>
      </c>
      <c r="L22" s="98" t="s">
        <v>95</v>
      </c>
      <c r="M22" s="98" t="s">
        <v>95</v>
      </c>
      <c r="N22" s="98" t="s">
        <v>95</v>
      </c>
      <c r="O22" s="98" t="s">
        <v>95</v>
      </c>
      <c r="P22" s="98" t="s">
        <v>95</v>
      </c>
      <c r="Q22" s="98" t="s">
        <v>95</v>
      </c>
      <c r="R22" s="98" t="s">
        <v>95</v>
      </c>
      <c r="S22" s="98" t="s">
        <v>95</v>
      </c>
      <c r="T22" s="98" t="s">
        <v>95</v>
      </c>
      <c r="U22" s="98" t="s">
        <v>95</v>
      </c>
      <c r="V22" s="98" t="s">
        <v>95</v>
      </c>
      <c r="W22" s="98" t="s">
        <v>95</v>
      </c>
      <c r="X22" s="98" t="s">
        <v>95</v>
      </c>
    </row>
    <row r="23" spans="1:24" ht="43.5" customHeight="1" x14ac:dyDescent="0.25">
      <c r="A23" s="100" t="str">
        <f>'1'!A32</f>
        <v>1.2.1.1</v>
      </c>
      <c r="B23" s="100" t="str">
        <f>'1'!B32</f>
        <v xml:space="preserve">Реконструкция трансформаторной подстанции 1х400 кВА с заменой силового трансформатора ЗТП-ПМК-1 п. Сосновка, Вологодский район </v>
      </c>
      <c r="C23" s="100" t="str">
        <f>'1'!C32</f>
        <v>L_TP_1.2.1.1_21</v>
      </c>
      <c r="D23" s="98" t="s">
        <v>95</v>
      </c>
      <c r="E23" s="98" t="s">
        <v>95</v>
      </c>
      <c r="F23" s="98" t="s">
        <v>95</v>
      </c>
      <c r="G23" s="98" t="s">
        <v>95</v>
      </c>
      <c r="H23" s="98" t="s">
        <v>95</v>
      </c>
      <c r="I23" s="98" t="s">
        <v>95</v>
      </c>
      <c r="J23" s="101">
        <v>0.4</v>
      </c>
      <c r="K23" s="98" t="s">
        <v>95</v>
      </c>
      <c r="L23" s="98" t="s">
        <v>95</v>
      </c>
      <c r="M23" s="98" t="s">
        <v>95</v>
      </c>
      <c r="N23" s="98" t="s">
        <v>95</v>
      </c>
      <c r="O23" s="98" t="s">
        <v>95</v>
      </c>
      <c r="P23" s="98" t="s">
        <v>95</v>
      </c>
      <c r="Q23" s="98" t="s">
        <v>95</v>
      </c>
      <c r="R23" s="98" t="s">
        <v>95</v>
      </c>
      <c r="S23" s="98" t="s">
        <v>95</v>
      </c>
      <c r="T23" s="98" t="s">
        <v>95</v>
      </c>
      <c r="U23" s="98" t="s">
        <v>95</v>
      </c>
      <c r="V23" s="98" t="s">
        <v>95</v>
      </c>
      <c r="W23" s="98" t="s">
        <v>95</v>
      </c>
      <c r="X23" s="98" t="s">
        <v>95</v>
      </c>
    </row>
    <row r="24" spans="1:24" ht="47.25" customHeight="1" x14ac:dyDescent="0.25">
      <c r="A24" s="100" t="str">
        <f>'1'!A33</f>
        <v>1.2.1.1</v>
      </c>
      <c r="B24" s="100" t="str">
        <f>'1'!B33</f>
        <v xml:space="preserve">Реконструкция трансформаторной подстанции 1х400 кВА с заменой силового трансформатора ТП-Очистные п. Сосновка, Вологодский район </v>
      </c>
      <c r="C24" s="100" t="str">
        <f>'1'!C33</f>
        <v>L_TP_1.2.1.1_22</v>
      </c>
      <c r="D24" s="98" t="s">
        <v>95</v>
      </c>
      <c r="E24" s="98" t="s">
        <v>95</v>
      </c>
      <c r="F24" s="98" t="s">
        <v>95</v>
      </c>
      <c r="G24" s="98" t="s">
        <v>95</v>
      </c>
      <c r="H24" s="98" t="s">
        <v>95</v>
      </c>
      <c r="I24" s="98" t="s">
        <v>95</v>
      </c>
      <c r="J24" s="101">
        <v>0.4</v>
      </c>
      <c r="K24" s="98" t="s">
        <v>95</v>
      </c>
      <c r="L24" s="98" t="s">
        <v>95</v>
      </c>
      <c r="M24" s="98" t="s">
        <v>95</v>
      </c>
      <c r="N24" s="98" t="s">
        <v>95</v>
      </c>
      <c r="O24" s="98" t="s">
        <v>95</v>
      </c>
      <c r="P24" s="98" t="s">
        <v>95</v>
      </c>
      <c r="Q24" s="98" t="s">
        <v>95</v>
      </c>
      <c r="R24" s="98" t="s">
        <v>95</v>
      </c>
      <c r="S24" s="98" t="s">
        <v>95</v>
      </c>
      <c r="T24" s="98" t="s">
        <v>95</v>
      </c>
      <c r="U24" s="98" t="s">
        <v>95</v>
      </c>
      <c r="V24" s="98" t="s">
        <v>95</v>
      </c>
      <c r="W24" s="98" t="s">
        <v>95</v>
      </c>
      <c r="X24" s="98" t="s">
        <v>95</v>
      </c>
    </row>
    <row r="25" spans="1:24" ht="30.75" customHeight="1" x14ac:dyDescent="0.25">
      <c r="A25" s="100" t="str">
        <f>'1'!A35</f>
        <v>1.2.3.1</v>
      </c>
      <c r="B25" s="100" t="str">
        <f>'1'!B35</f>
        <v>Реализация мероприятий по интеллектуальному учету электричекой энергии</v>
      </c>
      <c r="C25" s="100" t="str">
        <f>'1'!C35</f>
        <v>L_ISUE_1.2.3.1_02</v>
      </c>
      <c r="D25" s="98" t="s">
        <v>95</v>
      </c>
      <c r="E25" s="98" t="s">
        <v>95</v>
      </c>
      <c r="F25" s="98" t="s">
        <v>95</v>
      </c>
      <c r="G25" s="98" t="s">
        <v>95</v>
      </c>
      <c r="H25" s="98" t="s">
        <v>95</v>
      </c>
      <c r="I25" s="98" t="s">
        <v>95</v>
      </c>
      <c r="J25" s="98" t="s">
        <v>95</v>
      </c>
      <c r="K25" s="101">
        <v>3.1E-2</v>
      </c>
      <c r="L25" s="98" t="s">
        <v>95</v>
      </c>
      <c r="M25" s="98" t="s">
        <v>95</v>
      </c>
      <c r="N25" s="98" t="s">
        <v>95</v>
      </c>
      <c r="O25" s="98" t="s">
        <v>95</v>
      </c>
      <c r="P25" s="98" t="s">
        <v>95</v>
      </c>
      <c r="Q25" s="98" t="s">
        <v>95</v>
      </c>
      <c r="R25" s="98" t="s">
        <v>95</v>
      </c>
      <c r="S25" s="98" t="s">
        <v>95</v>
      </c>
      <c r="T25" s="98" t="s">
        <v>95</v>
      </c>
      <c r="U25" s="98" t="s">
        <v>95</v>
      </c>
      <c r="V25" s="98" t="s">
        <v>95</v>
      </c>
      <c r="W25" s="98" t="s">
        <v>95</v>
      </c>
      <c r="X25" s="98" t="s">
        <v>95</v>
      </c>
    </row>
    <row r="26" spans="1:24" ht="27.75" customHeight="1" x14ac:dyDescent="0.3">
      <c r="A26" s="55" t="s">
        <v>77</v>
      </c>
      <c r="B26" s="56"/>
      <c r="C26" s="56"/>
      <c r="D26" s="56"/>
      <c r="E26" s="56"/>
      <c r="F26" s="56"/>
      <c r="G26" s="56"/>
      <c r="H26" s="56"/>
      <c r="I26" s="56"/>
      <c r="J26" s="97"/>
      <c r="K26" s="97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</row>
    <row r="27" spans="1:24" ht="25.5" customHeight="1" x14ac:dyDescent="0.3">
      <c r="A27" s="55" t="s">
        <v>78</v>
      </c>
      <c r="B27" s="56"/>
      <c r="C27" s="56"/>
      <c r="D27" s="56"/>
      <c r="E27" s="56"/>
      <c r="F27" s="56"/>
      <c r="G27" s="56"/>
      <c r="H27" s="56"/>
      <c r="I27" s="56"/>
      <c r="J27" s="97"/>
      <c r="K27" s="97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</row>
    <row r="28" spans="1:24" ht="24.75" customHeight="1" x14ac:dyDescent="0.3">
      <c r="A28" s="55" t="s">
        <v>79</v>
      </c>
      <c r="B28" s="56"/>
      <c r="C28" s="56"/>
      <c r="D28" s="56"/>
      <c r="E28" s="56"/>
      <c r="F28" s="56"/>
      <c r="G28" s="56"/>
      <c r="H28" s="56"/>
      <c r="I28" s="56"/>
      <c r="J28" s="97"/>
      <c r="K28" s="97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</row>
    <row r="29" spans="1:24" ht="41.25" customHeight="1" x14ac:dyDescent="0.25">
      <c r="A29" s="103" t="s">
        <v>80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</row>
    <row r="30" spans="1:24" ht="39.75" customHeight="1" x14ac:dyDescent="0.25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</row>
  </sheetData>
  <mergeCells count="19">
    <mergeCell ref="A9:X9"/>
    <mergeCell ref="T1:X1"/>
    <mergeCell ref="T2:X2"/>
    <mergeCell ref="A5:X5"/>
    <mergeCell ref="A7:X7"/>
    <mergeCell ref="S13:U13"/>
    <mergeCell ref="V13:X13"/>
    <mergeCell ref="D16:X16"/>
    <mergeCell ref="A29:X30"/>
    <mergeCell ref="A10:X10"/>
    <mergeCell ref="A12:A14"/>
    <mergeCell ref="B12:B14"/>
    <mergeCell ref="C12:C14"/>
    <mergeCell ref="D12:X12"/>
    <mergeCell ref="D13:F13"/>
    <mergeCell ref="G13:I13"/>
    <mergeCell ref="J13:L13"/>
    <mergeCell ref="M13:O13"/>
    <mergeCell ref="P13:R13"/>
  </mergeCells>
  <pageMargins left="0.19685039370078741" right="0.19685039370078741" top="0.74803149606299213" bottom="0.74803149606299213" header="0.31496062992125984" footer="0.31496062992125984"/>
  <pageSetup paperSize="9" scale="3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Y25"/>
  <sheetViews>
    <sheetView view="pageBreakPreview" zoomScale="75" zoomScaleNormal="100" zoomScaleSheetLayoutView="75" workbookViewId="0">
      <selection activeCell="B12" sqref="B12:B14"/>
    </sheetView>
  </sheetViews>
  <sheetFormatPr defaultRowHeight="15" x14ac:dyDescent="0.25"/>
  <cols>
    <col min="1" max="1" width="16" customWidth="1"/>
    <col min="2" max="2" width="114" customWidth="1"/>
    <col min="3" max="3" width="24.42578125" customWidth="1"/>
    <col min="10" max="10" width="9.7109375" style="12" customWidth="1"/>
    <col min="11" max="11" width="9.85546875" style="12" bestFit="1" customWidth="1"/>
    <col min="12" max="12" width="9.28515625" bestFit="1" customWidth="1"/>
    <col min="25" max="25" width="17.28515625" customWidth="1"/>
  </cols>
  <sheetData>
    <row r="1" spans="1:25" ht="27" customHeight="1" x14ac:dyDescent="0.25">
      <c r="T1" s="61" t="s">
        <v>286</v>
      </c>
      <c r="U1" s="61"/>
      <c r="V1" s="61"/>
      <c r="W1" s="61"/>
      <c r="X1" s="61"/>
      <c r="Y1" s="61"/>
    </row>
    <row r="2" spans="1:25" ht="57.75" customHeight="1" x14ac:dyDescent="0.25">
      <c r="T2" s="104" t="s">
        <v>293</v>
      </c>
      <c r="U2" s="104"/>
      <c r="V2" s="104"/>
      <c r="W2" s="104"/>
      <c r="X2" s="104"/>
      <c r="Y2" s="104"/>
    </row>
    <row r="3" spans="1:25" ht="21" customHeight="1" x14ac:dyDescent="0.25">
      <c r="T3" s="66" t="s">
        <v>347</v>
      </c>
      <c r="U3" s="66"/>
      <c r="V3" s="66"/>
      <c r="W3" s="66"/>
      <c r="X3" s="66"/>
      <c r="Y3" s="60"/>
    </row>
    <row r="4" spans="1:25" x14ac:dyDescent="0.25">
      <c r="A4" s="3"/>
    </row>
    <row r="5" spans="1:25" ht="18" x14ac:dyDescent="0.25">
      <c r="A5" s="96" t="s">
        <v>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</row>
    <row r="6" spans="1:25" ht="18.75" x14ac:dyDescent="0.3">
      <c r="A6" s="55"/>
      <c r="B6" s="56"/>
      <c r="C6" s="56"/>
      <c r="D6" s="56"/>
      <c r="E6" s="56"/>
      <c r="F6" s="56"/>
      <c r="G6" s="56"/>
      <c r="H6" s="56"/>
      <c r="I6" s="56"/>
      <c r="J6" s="97"/>
      <c r="K6" s="97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</row>
    <row r="7" spans="1:25" ht="18" x14ac:dyDescent="0.25">
      <c r="A7" s="54" t="s">
        <v>353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</row>
    <row r="8" spans="1:25" ht="18.75" x14ac:dyDescent="0.3">
      <c r="A8" s="55"/>
      <c r="B8" s="56"/>
      <c r="C8" s="56"/>
      <c r="D8" s="56"/>
      <c r="E8" s="56"/>
      <c r="F8" s="56"/>
      <c r="G8" s="56"/>
      <c r="H8" s="56"/>
      <c r="I8" s="56"/>
      <c r="J8" s="97"/>
      <c r="K8" s="97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</row>
    <row r="9" spans="1:25" ht="18" x14ac:dyDescent="0.25">
      <c r="A9" s="57" t="str">
        <f>'1'!A9:AI9</f>
        <v>Общество с ограниченной ответственностью "Городская электросетевая компания"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</row>
    <row r="10" spans="1:25" x14ac:dyDescent="0.25">
      <c r="A10" s="36" t="s">
        <v>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1:25" x14ac:dyDescent="0.25">
      <c r="A11" s="3"/>
    </row>
    <row r="12" spans="1:25" x14ac:dyDescent="0.25">
      <c r="A12" s="68" t="s">
        <v>2</v>
      </c>
      <c r="B12" s="99" t="s">
        <v>42</v>
      </c>
      <c r="C12" s="68" t="s">
        <v>4</v>
      </c>
      <c r="D12" s="68" t="s">
        <v>59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</row>
    <row r="13" spans="1:25" ht="78.75" customHeight="1" x14ac:dyDescent="0.25">
      <c r="A13" s="68"/>
      <c r="B13" s="99"/>
      <c r="C13" s="68"/>
      <c r="D13" s="68" t="s">
        <v>60</v>
      </c>
      <c r="E13" s="68"/>
      <c r="F13" s="68"/>
      <c r="G13" s="68" t="s">
        <v>61</v>
      </c>
      <c r="H13" s="68"/>
      <c r="I13" s="68"/>
      <c r="J13" s="68" t="s">
        <v>62</v>
      </c>
      <c r="K13" s="68"/>
      <c r="L13" s="68"/>
      <c r="M13" s="68" t="s">
        <v>63</v>
      </c>
      <c r="N13" s="68"/>
      <c r="O13" s="68"/>
      <c r="P13" s="68" t="s">
        <v>64</v>
      </c>
      <c r="Q13" s="68"/>
      <c r="R13" s="68"/>
      <c r="S13" s="68" t="s">
        <v>65</v>
      </c>
      <c r="T13" s="68"/>
      <c r="U13" s="68"/>
      <c r="V13" s="68" t="s">
        <v>66</v>
      </c>
      <c r="W13" s="68"/>
      <c r="X13" s="68"/>
    </row>
    <row r="14" spans="1:25" ht="409.5" x14ac:dyDescent="0.25">
      <c r="A14" s="68"/>
      <c r="B14" s="99"/>
      <c r="C14" s="68"/>
      <c r="D14" s="72" t="s">
        <v>67</v>
      </c>
      <c r="E14" s="72" t="s">
        <v>68</v>
      </c>
      <c r="F14" s="72" t="s">
        <v>69</v>
      </c>
      <c r="G14" s="72" t="s">
        <v>68</v>
      </c>
      <c r="H14" s="72" t="s">
        <v>68</v>
      </c>
      <c r="I14" s="72" t="s">
        <v>69</v>
      </c>
      <c r="J14" s="65" t="s">
        <v>348</v>
      </c>
      <c r="K14" s="65" t="s">
        <v>349</v>
      </c>
      <c r="L14" s="72" t="s">
        <v>352</v>
      </c>
      <c r="M14" s="72" t="s">
        <v>68</v>
      </c>
      <c r="N14" s="72" t="s">
        <v>68</v>
      </c>
      <c r="O14" s="72" t="s">
        <v>69</v>
      </c>
      <c r="P14" s="72" t="s">
        <v>68</v>
      </c>
      <c r="Q14" s="72" t="s">
        <v>68</v>
      </c>
      <c r="R14" s="72" t="s">
        <v>69</v>
      </c>
      <c r="S14" s="72" t="s">
        <v>68</v>
      </c>
      <c r="T14" s="72" t="s">
        <v>68</v>
      </c>
      <c r="U14" s="72" t="s">
        <v>69</v>
      </c>
      <c r="V14" s="72" t="s">
        <v>68</v>
      </c>
      <c r="W14" s="72" t="s">
        <v>68</v>
      </c>
      <c r="X14" s="72" t="s">
        <v>69</v>
      </c>
    </row>
    <row r="15" spans="1:25" x14ac:dyDescent="0.25">
      <c r="A15" s="15">
        <v>1</v>
      </c>
      <c r="B15" s="15">
        <v>2</v>
      </c>
      <c r="C15" s="15">
        <v>3</v>
      </c>
      <c r="D15" s="16" t="s">
        <v>81</v>
      </c>
      <c r="E15" s="16" t="s">
        <v>82</v>
      </c>
      <c r="F15" s="16" t="s">
        <v>70</v>
      </c>
      <c r="G15" s="16" t="s">
        <v>83</v>
      </c>
      <c r="H15" s="16" t="s">
        <v>84</v>
      </c>
      <c r="I15" s="16" t="s">
        <v>71</v>
      </c>
      <c r="J15" s="14" t="s">
        <v>85</v>
      </c>
      <c r="K15" s="14" t="s">
        <v>86</v>
      </c>
      <c r="L15" s="16" t="s">
        <v>72</v>
      </c>
      <c r="M15" s="16" t="s">
        <v>87</v>
      </c>
      <c r="N15" s="16" t="s">
        <v>88</v>
      </c>
      <c r="O15" s="16" t="s">
        <v>73</v>
      </c>
      <c r="P15" s="16" t="s">
        <v>89</v>
      </c>
      <c r="Q15" s="16" t="s">
        <v>90</v>
      </c>
      <c r="R15" s="16" t="s">
        <v>74</v>
      </c>
      <c r="S15" s="16" t="s">
        <v>91</v>
      </c>
      <c r="T15" s="16" t="s">
        <v>92</v>
      </c>
      <c r="U15" s="16" t="s">
        <v>75</v>
      </c>
      <c r="V15" s="16" t="s">
        <v>93</v>
      </c>
      <c r="W15" s="16" t="s">
        <v>94</v>
      </c>
      <c r="X15" s="16" t="s">
        <v>76</v>
      </c>
    </row>
    <row r="16" spans="1:25" ht="36" x14ac:dyDescent="0.25">
      <c r="A16" s="98" t="str">
        <f>'1'!A16</f>
        <v>Всего, в т.ч.</v>
      </c>
      <c r="B16" s="98" t="str">
        <f>'1'!B16</f>
        <v>-</v>
      </c>
      <c r="C16" s="98" t="str">
        <f>'1'!C16</f>
        <v>-</v>
      </c>
      <c r="D16" s="99" t="s">
        <v>95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</row>
    <row r="17" spans="1:24" ht="40.5" customHeight="1" x14ac:dyDescent="0.25">
      <c r="A17" s="100" t="str">
        <f>'1'!A20</f>
        <v>1.2.1.1</v>
      </c>
      <c r="B17" s="100" t="str">
        <f>'1'!B20</f>
        <v xml:space="preserve">Реконструкция трансформаторной подстанции 1х315 кВА, 1*160 кВА с заменой силового трансформатора ЗТП-Котельная п. Сосновка, Вологодский район </v>
      </c>
      <c r="C17" s="100" t="str">
        <f>'1'!C20</f>
        <v>L_TP_1.2.1.1_09</v>
      </c>
      <c r="D17" s="98" t="s">
        <v>95</v>
      </c>
      <c r="E17" s="98" t="s">
        <v>95</v>
      </c>
      <c r="F17" s="98" t="s">
        <v>95</v>
      </c>
      <c r="G17" s="98" t="s">
        <v>95</v>
      </c>
      <c r="H17" s="98" t="s">
        <v>95</v>
      </c>
      <c r="I17" s="98" t="s">
        <v>95</v>
      </c>
      <c r="J17" s="101">
        <v>0.5</v>
      </c>
      <c r="K17" s="101" t="s">
        <v>95</v>
      </c>
      <c r="L17" s="98" t="s">
        <v>95</v>
      </c>
      <c r="M17" s="98" t="s">
        <v>95</v>
      </c>
      <c r="N17" s="98" t="s">
        <v>95</v>
      </c>
      <c r="O17" s="98" t="s">
        <v>95</v>
      </c>
      <c r="P17" s="98" t="s">
        <v>95</v>
      </c>
      <c r="Q17" s="98" t="s">
        <v>95</v>
      </c>
      <c r="R17" s="98" t="s">
        <v>95</v>
      </c>
      <c r="S17" s="98" t="s">
        <v>95</v>
      </c>
      <c r="T17" s="98" t="s">
        <v>95</v>
      </c>
      <c r="U17" s="98" t="s">
        <v>95</v>
      </c>
      <c r="V17" s="98" t="s">
        <v>95</v>
      </c>
      <c r="W17" s="98" t="s">
        <v>95</v>
      </c>
      <c r="X17" s="98" t="s">
        <v>95</v>
      </c>
    </row>
    <row r="18" spans="1:24" ht="45" customHeight="1" x14ac:dyDescent="0.25">
      <c r="A18" s="100" t="str">
        <f>'1'!A34</f>
        <v>1.2.1.1</v>
      </c>
      <c r="B18" s="100" t="str">
        <f>'1'!B34</f>
        <v xml:space="preserve">Реконструкция РП-0,4 кВ, замена КР0,4 кВ жилых домов в кол-ве 23 шт. п. Ермаково, Вологодский район </v>
      </c>
      <c r="C18" s="100" t="str">
        <f>'1'!C34</f>
        <v>L_TP_1.2.1.1_29</v>
      </c>
      <c r="D18" s="98" t="s">
        <v>95</v>
      </c>
      <c r="E18" s="98" t="s">
        <v>95</v>
      </c>
      <c r="F18" s="98" t="s">
        <v>95</v>
      </c>
      <c r="G18" s="98" t="s">
        <v>95</v>
      </c>
      <c r="H18" s="98" t="s">
        <v>95</v>
      </c>
      <c r="I18" s="98" t="s">
        <v>95</v>
      </c>
      <c r="J18" s="101" t="s">
        <v>95</v>
      </c>
      <c r="K18" s="101" t="s">
        <v>95</v>
      </c>
      <c r="L18" s="98" t="s">
        <v>95</v>
      </c>
      <c r="M18" s="98" t="s">
        <v>95</v>
      </c>
      <c r="N18" s="98" t="s">
        <v>95</v>
      </c>
      <c r="O18" s="98" t="s">
        <v>95</v>
      </c>
      <c r="P18" s="98" t="s">
        <v>95</v>
      </c>
      <c r="Q18" s="98" t="s">
        <v>95</v>
      </c>
      <c r="R18" s="98" t="s">
        <v>95</v>
      </c>
      <c r="S18" s="98" t="s">
        <v>95</v>
      </c>
      <c r="T18" s="98" t="s">
        <v>95</v>
      </c>
      <c r="U18" s="98" t="s">
        <v>95</v>
      </c>
      <c r="V18" s="98" t="s">
        <v>95</v>
      </c>
      <c r="W18" s="98" t="s">
        <v>95</v>
      </c>
      <c r="X18" s="98" t="s">
        <v>95</v>
      </c>
    </row>
    <row r="19" spans="1:24" ht="42.75" customHeight="1" x14ac:dyDescent="0.25">
      <c r="A19" s="100" t="str">
        <f>'1'!A35</f>
        <v>1.2.3.1</v>
      </c>
      <c r="B19" s="100" t="str">
        <f>'1'!B35</f>
        <v>Реализация мероприятий по интеллектуальному учету электричекой энергии</v>
      </c>
      <c r="C19" s="100" t="str">
        <f>'1'!C35</f>
        <v>L_ISUE_1.2.3.1_02</v>
      </c>
      <c r="D19" s="98" t="s">
        <v>95</v>
      </c>
      <c r="E19" s="98" t="s">
        <v>95</v>
      </c>
      <c r="F19" s="98" t="s">
        <v>95</v>
      </c>
      <c r="G19" s="98" t="s">
        <v>95</v>
      </c>
      <c r="H19" s="98" t="s">
        <v>95</v>
      </c>
      <c r="I19" s="98" t="s">
        <v>95</v>
      </c>
      <c r="J19" s="98" t="s">
        <v>95</v>
      </c>
      <c r="K19" s="101">
        <v>1.03E-2</v>
      </c>
      <c r="L19" s="98" t="s">
        <v>95</v>
      </c>
      <c r="M19" s="98" t="s">
        <v>95</v>
      </c>
      <c r="N19" s="98" t="s">
        <v>95</v>
      </c>
      <c r="O19" s="98" t="s">
        <v>95</v>
      </c>
      <c r="P19" s="98" t="s">
        <v>95</v>
      </c>
      <c r="Q19" s="98" t="s">
        <v>95</v>
      </c>
      <c r="R19" s="98" t="s">
        <v>95</v>
      </c>
      <c r="S19" s="98" t="s">
        <v>95</v>
      </c>
      <c r="T19" s="98" t="s">
        <v>95</v>
      </c>
      <c r="U19" s="98" t="s">
        <v>95</v>
      </c>
      <c r="V19" s="98" t="s">
        <v>95</v>
      </c>
      <c r="W19" s="98" t="s">
        <v>95</v>
      </c>
      <c r="X19" s="98" t="s">
        <v>95</v>
      </c>
    </row>
    <row r="20" spans="1:24" ht="45" customHeight="1" x14ac:dyDescent="0.25">
      <c r="A20" s="100" t="str">
        <f>'1'!A36</f>
        <v>1.4.1</v>
      </c>
      <c r="B20" s="100" t="str">
        <f>'1'!B36</f>
        <v>Новое строительство КЛЭП-0,4 кВ ТП-поселок-Дома№6,7,8,2,1,9,11,13,10,5,5А п. Можайское, Вологодский район</v>
      </c>
      <c r="C20" s="100" t="str">
        <f>'1'!C36</f>
        <v>L_KL_1.4.1_24</v>
      </c>
      <c r="D20" s="98" t="s">
        <v>95</v>
      </c>
      <c r="E20" s="98" t="s">
        <v>95</v>
      </c>
      <c r="F20" s="98" t="s">
        <v>95</v>
      </c>
      <c r="G20" s="98" t="s">
        <v>95</v>
      </c>
      <c r="H20" s="98" t="s">
        <v>95</v>
      </c>
      <c r="I20" s="98" t="s">
        <v>95</v>
      </c>
      <c r="J20" s="98" t="s">
        <v>95</v>
      </c>
      <c r="K20" s="98" t="s">
        <v>95</v>
      </c>
      <c r="L20" s="98">
        <v>0.96</v>
      </c>
      <c r="M20" s="98" t="s">
        <v>95</v>
      </c>
      <c r="N20" s="98" t="s">
        <v>95</v>
      </c>
      <c r="O20" s="98" t="s">
        <v>95</v>
      </c>
      <c r="P20" s="98" t="s">
        <v>95</v>
      </c>
      <c r="Q20" s="98" t="s">
        <v>95</v>
      </c>
      <c r="R20" s="98" t="s">
        <v>95</v>
      </c>
      <c r="S20" s="98" t="s">
        <v>95</v>
      </c>
      <c r="T20" s="98" t="s">
        <v>95</v>
      </c>
      <c r="U20" s="98" t="s">
        <v>95</v>
      </c>
      <c r="V20" s="98" t="s">
        <v>95</v>
      </c>
      <c r="W20" s="98" t="s">
        <v>95</v>
      </c>
      <c r="X20" s="98" t="s">
        <v>95</v>
      </c>
    </row>
    <row r="21" spans="1:24" ht="32.25" customHeight="1" x14ac:dyDescent="0.25">
      <c r="A21" s="106" t="s">
        <v>77</v>
      </c>
      <c r="B21" s="107"/>
      <c r="C21" s="107"/>
      <c r="D21" s="107"/>
      <c r="E21" s="107"/>
      <c r="F21" s="107"/>
      <c r="G21" s="107"/>
      <c r="H21" s="107"/>
      <c r="I21" s="107"/>
      <c r="J21" s="108"/>
      <c r="K21" s="108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</row>
    <row r="22" spans="1:24" ht="29.25" customHeight="1" x14ac:dyDescent="0.25">
      <c r="A22" s="106" t="s">
        <v>78</v>
      </c>
      <c r="B22" s="107"/>
      <c r="C22" s="107"/>
      <c r="D22" s="107"/>
      <c r="E22" s="107"/>
      <c r="F22" s="107"/>
      <c r="G22" s="107"/>
      <c r="H22" s="107"/>
      <c r="I22" s="107"/>
      <c r="J22" s="108"/>
      <c r="K22" s="108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</row>
    <row r="23" spans="1:24" ht="18" x14ac:dyDescent="0.25">
      <c r="A23" s="106" t="s">
        <v>79</v>
      </c>
      <c r="B23" s="107"/>
      <c r="C23" s="107"/>
      <c r="D23" s="107"/>
      <c r="E23" s="107"/>
      <c r="F23" s="107"/>
      <c r="G23" s="107"/>
      <c r="H23" s="107"/>
      <c r="I23" s="107"/>
      <c r="J23" s="108"/>
      <c r="K23" s="108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</row>
    <row r="24" spans="1:24" ht="24" customHeight="1" x14ac:dyDescent="0.25">
      <c r="A24" s="103" t="s">
        <v>80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</row>
    <row r="25" spans="1:24" ht="54" customHeight="1" x14ac:dyDescent="0.25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</row>
  </sheetData>
  <mergeCells count="19">
    <mergeCell ref="A9:X9"/>
    <mergeCell ref="A5:X5"/>
    <mergeCell ref="A7:X7"/>
    <mergeCell ref="T1:Y1"/>
    <mergeCell ref="T2:Y2"/>
    <mergeCell ref="S13:U13"/>
    <mergeCell ref="V13:X13"/>
    <mergeCell ref="D16:X16"/>
    <mergeCell ref="A24:X25"/>
    <mergeCell ref="A10:X10"/>
    <mergeCell ref="A12:A14"/>
    <mergeCell ref="B12:B14"/>
    <mergeCell ref="C12:C14"/>
    <mergeCell ref="D12:X12"/>
    <mergeCell ref="D13:F13"/>
    <mergeCell ref="G13:I13"/>
    <mergeCell ref="J13:L13"/>
    <mergeCell ref="M13:O13"/>
    <mergeCell ref="P13:R13"/>
  </mergeCells>
  <pageMargins left="0.19685039370078741" right="0.19685039370078741" top="0.74803149606299213" bottom="0.74803149606299213" header="0.31496062992125984" footer="0.31496062992125984"/>
  <pageSetup paperSize="9" scale="3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Y26"/>
  <sheetViews>
    <sheetView view="pageBreakPreview" topLeftCell="A3" zoomScale="75" zoomScaleNormal="100" zoomScaleSheetLayoutView="75" workbookViewId="0">
      <selection activeCell="B12" sqref="B12:B14"/>
    </sheetView>
  </sheetViews>
  <sheetFormatPr defaultRowHeight="15" x14ac:dyDescent="0.25"/>
  <cols>
    <col min="1" max="1" width="13.28515625" customWidth="1"/>
    <col min="2" max="2" width="110.5703125" customWidth="1"/>
    <col min="3" max="3" width="25" customWidth="1"/>
    <col min="10" max="10" width="9.7109375" style="12" customWidth="1"/>
    <col min="11" max="11" width="9.140625" style="12"/>
    <col min="25" max="25" width="19.5703125" customWidth="1"/>
  </cols>
  <sheetData>
    <row r="1" spans="1:25" ht="36.75" customHeight="1" x14ac:dyDescent="0.25">
      <c r="T1" s="109" t="s">
        <v>286</v>
      </c>
      <c r="U1" s="109"/>
      <c r="V1" s="109"/>
      <c r="W1" s="109"/>
      <c r="X1" s="109"/>
      <c r="Y1" s="109"/>
    </row>
    <row r="2" spans="1:25" ht="76.5" customHeight="1" x14ac:dyDescent="0.25">
      <c r="T2" s="104" t="s">
        <v>293</v>
      </c>
      <c r="U2" s="104"/>
      <c r="V2" s="104"/>
      <c r="W2" s="104"/>
      <c r="X2" s="104"/>
      <c r="Y2" s="104"/>
    </row>
    <row r="3" spans="1:25" ht="21" customHeight="1" x14ac:dyDescent="0.25">
      <c r="T3" s="66" t="s">
        <v>347</v>
      </c>
      <c r="U3" s="66"/>
      <c r="V3" s="66"/>
      <c r="W3" s="66"/>
      <c r="X3" s="66"/>
    </row>
    <row r="4" spans="1:25" x14ac:dyDescent="0.25">
      <c r="A4" s="3"/>
    </row>
    <row r="5" spans="1:25" ht="18" x14ac:dyDescent="0.25">
      <c r="A5" s="96" t="s">
        <v>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</row>
    <row r="6" spans="1:25" ht="18.75" x14ac:dyDescent="0.3">
      <c r="A6" s="55"/>
      <c r="B6" s="56"/>
      <c r="C6" s="56"/>
      <c r="D6" s="56"/>
      <c r="E6" s="56"/>
      <c r="F6" s="56"/>
      <c r="G6" s="56"/>
      <c r="H6" s="56"/>
      <c r="I6" s="56"/>
      <c r="J6" s="97"/>
      <c r="K6" s="97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</row>
    <row r="7" spans="1:25" ht="18" x14ac:dyDescent="0.25">
      <c r="A7" s="54" t="s">
        <v>354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</row>
    <row r="8" spans="1:25" ht="18.75" x14ac:dyDescent="0.3">
      <c r="A8" s="55"/>
      <c r="B8" s="56"/>
      <c r="C8" s="56"/>
      <c r="D8" s="56"/>
      <c r="E8" s="56"/>
      <c r="F8" s="56"/>
      <c r="G8" s="56"/>
      <c r="H8" s="56"/>
      <c r="I8" s="56"/>
      <c r="J8" s="97"/>
      <c r="K8" s="97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</row>
    <row r="9" spans="1:25" ht="18" x14ac:dyDescent="0.25">
      <c r="A9" s="57" t="str">
        <f>'1'!A9:AI9</f>
        <v>Общество с ограниченной ответственностью "Городская электросетевая компания"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</row>
    <row r="10" spans="1:25" x14ac:dyDescent="0.25">
      <c r="A10" s="36" t="s">
        <v>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1:25" x14ac:dyDescent="0.25">
      <c r="A11" s="3"/>
    </row>
    <row r="12" spans="1:25" x14ac:dyDescent="0.25">
      <c r="A12" s="68" t="s">
        <v>2</v>
      </c>
      <c r="B12" s="68" t="s">
        <v>42</v>
      </c>
      <c r="C12" s="68" t="s">
        <v>4</v>
      </c>
      <c r="D12" s="68" t="s">
        <v>59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</row>
    <row r="13" spans="1:25" ht="148.5" customHeight="1" x14ac:dyDescent="0.25">
      <c r="A13" s="68"/>
      <c r="B13" s="68"/>
      <c r="C13" s="68"/>
      <c r="D13" s="68" t="s">
        <v>60</v>
      </c>
      <c r="E13" s="68"/>
      <c r="F13" s="68"/>
      <c r="G13" s="68" t="s">
        <v>61</v>
      </c>
      <c r="H13" s="68"/>
      <c r="I13" s="68"/>
      <c r="J13" s="68" t="s">
        <v>62</v>
      </c>
      <c r="K13" s="68"/>
      <c r="L13" s="68"/>
      <c r="M13" s="68" t="s">
        <v>63</v>
      </c>
      <c r="N13" s="68"/>
      <c r="O13" s="68"/>
      <c r="P13" s="68" t="s">
        <v>64</v>
      </c>
      <c r="Q13" s="68"/>
      <c r="R13" s="68"/>
      <c r="S13" s="68" t="s">
        <v>65</v>
      </c>
      <c r="T13" s="68"/>
      <c r="U13" s="68"/>
      <c r="V13" s="68" t="s">
        <v>66</v>
      </c>
      <c r="W13" s="68"/>
      <c r="X13" s="68"/>
    </row>
    <row r="14" spans="1:25" ht="409.5" x14ac:dyDescent="0.25">
      <c r="A14" s="68"/>
      <c r="B14" s="68"/>
      <c r="C14" s="68"/>
      <c r="D14" s="72" t="s">
        <v>67</v>
      </c>
      <c r="E14" s="72" t="s">
        <v>68</v>
      </c>
      <c r="F14" s="72" t="s">
        <v>69</v>
      </c>
      <c r="G14" s="72" t="s">
        <v>68</v>
      </c>
      <c r="H14" s="72" t="s">
        <v>68</v>
      </c>
      <c r="I14" s="72" t="s">
        <v>69</v>
      </c>
      <c r="J14" s="65" t="s">
        <v>348</v>
      </c>
      <c r="K14" s="65" t="s">
        <v>349</v>
      </c>
      <c r="L14" s="72" t="s">
        <v>352</v>
      </c>
      <c r="M14" s="72" t="s">
        <v>68</v>
      </c>
      <c r="N14" s="72" t="s">
        <v>68</v>
      </c>
      <c r="O14" s="72" t="s">
        <v>69</v>
      </c>
      <c r="P14" s="72" t="s">
        <v>68</v>
      </c>
      <c r="Q14" s="72" t="s">
        <v>68</v>
      </c>
      <c r="R14" s="72" t="s">
        <v>69</v>
      </c>
      <c r="S14" s="72" t="s">
        <v>68</v>
      </c>
      <c r="T14" s="72" t="s">
        <v>68</v>
      </c>
      <c r="U14" s="72" t="s">
        <v>69</v>
      </c>
      <c r="V14" s="72" t="s">
        <v>68</v>
      </c>
      <c r="W14" s="72" t="s">
        <v>68</v>
      </c>
      <c r="X14" s="72" t="s">
        <v>69</v>
      </c>
    </row>
    <row r="15" spans="1:25" x14ac:dyDescent="0.25">
      <c r="A15" s="72">
        <v>1</v>
      </c>
      <c r="B15" s="72">
        <v>2</v>
      </c>
      <c r="C15" s="72">
        <v>3</v>
      </c>
      <c r="D15" s="110" t="s">
        <v>81</v>
      </c>
      <c r="E15" s="110" t="s">
        <v>82</v>
      </c>
      <c r="F15" s="110" t="s">
        <v>70</v>
      </c>
      <c r="G15" s="110" t="s">
        <v>83</v>
      </c>
      <c r="H15" s="110" t="s">
        <v>84</v>
      </c>
      <c r="I15" s="110" t="s">
        <v>71</v>
      </c>
      <c r="J15" s="111" t="s">
        <v>85</v>
      </c>
      <c r="K15" s="111" t="s">
        <v>86</v>
      </c>
      <c r="L15" s="110" t="s">
        <v>72</v>
      </c>
      <c r="M15" s="110" t="s">
        <v>87</v>
      </c>
      <c r="N15" s="110" t="s">
        <v>88</v>
      </c>
      <c r="O15" s="110" t="s">
        <v>73</v>
      </c>
      <c r="P15" s="110" t="s">
        <v>89</v>
      </c>
      <c r="Q15" s="110" t="s">
        <v>90</v>
      </c>
      <c r="R15" s="110" t="s">
        <v>74</v>
      </c>
      <c r="S15" s="110" t="s">
        <v>91</v>
      </c>
      <c r="T15" s="110" t="s">
        <v>92</v>
      </c>
      <c r="U15" s="110" t="s">
        <v>75</v>
      </c>
      <c r="V15" s="110" t="s">
        <v>93</v>
      </c>
      <c r="W15" s="110" t="s">
        <v>94</v>
      </c>
      <c r="X15" s="110" t="s">
        <v>76</v>
      </c>
    </row>
    <row r="16" spans="1:25" ht="36" x14ac:dyDescent="0.3">
      <c r="A16" s="98" t="str">
        <f>'1'!A16</f>
        <v>Всего, в т.ч.</v>
      </c>
      <c r="B16" s="98" t="str">
        <f>'1'!B16</f>
        <v>-</v>
      </c>
      <c r="C16" s="98" t="str">
        <f>'1'!C16</f>
        <v>-</v>
      </c>
      <c r="D16" s="99" t="s">
        <v>95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56"/>
    </row>
    <row r="17" spans="1:25" ht="39" customHeight="1" x14ac:dyDescent="0.3">
      <c r="A17" s="100" t="str">
        <f>'1'!A24</f>
        <v>1.2.1.1</v>
      </c>
      <c r="B17" s="100" t="str">
        <f>'1'!B24</f>
        <v>Реконструкция трансформаторной подстанции 1х160 кВА с заменой силового трансформатора ЗТП-1 Жилая зона д. Стризнево, Вологодский район</v>
      </c>
      <c r="C17" s="100" t="str">
        <f>'1'!C24</f>
        <v>L_TP_1.2.1.1_13</v>
      </c>
      <c r="D17" s="98" t="s">
        <v>95</v>
      </c>
      <c r="E17" s="98" t="s">
        <v>95</v>
      </c>
      <c r="F17" s="98" t="s">
        <v>95</v>
      </c>
      <c r="G17" s="98" t="s">
        <v>95</v>
      </c>
      <c r="H17" s="98" t="s">
        <v>95</v>
      </c>
      <c r="I17" s="98" t="s">
        <v>95</v>
      </c>
      <c r="J17" s="101">
        <v>0.16</v>
      </c>
      <c r="K17" s="98" t="s">
        <v>95</v>
      </c>
      <c r="L17" s="98" t="s">
        <v>95</v>
      </c>
      <c r="M17" s="98" t="s">
        <v>95</v>
      </c>
      <c r="N17" s="98" t="s">
        <v>95</v>
      </c>
      <c r="O17" s="98" t="s">
        <v>95</v>
      </c>
      <c r="P17" s="98" t="s">
        <v>95</v>
      </c>
      <c r="Q17" s="98" t="s">
        <v>95</v>
      </c>
      <c r="R17" s="98" t="s">
        <v>95</v>
      </c>
      <c r="S17" s="98" t="s">
        <v>95</v>
      </c>
      <c r="T17" s="98" t="s">
        <v>95</v>
      </c>
      <c r="U17" s="98" t="s">
        <v>95</v>
      </c>
      <c r="V17" s="98" t="s">
        <v>95</v>
      </c>
      <c r="W17" s="98" t="s">
        <v>95</v>
      </c>
      <c r="X17" s="98" t="s">
        <v>95</v>
      </c>
      <c r="Y17" s="56"/>
    </row>
    <row r="18" spans="1:25" ht="42.75" customHeight="1" x14ac:dyDescent="0.3">
      <c r="A18" s="100" t="str">
        <f>'1'!A25</f>
        <v>1.2.1.1</v>
      </c>
      <c r="B18" s="100" t="str">
        <f>'1'!B25</f>
        <v xml:space="preserve">Реконструкция трансформаторной подстанции 1х400 кВА с заменой силового трансформатора ЗТП-Школа п. Сосновка, Вологодский район </v>
      </c>
      <c r="C18" s="100" t="str">
        <f>'1'!C25</f>
        <v>L_TP_1.2.1.1_14</v>
      </c>
      <c r="D18" s="98" t="s">
        <v>95</v>
      </c>
      <c r="E18" s="98" t="s">
        <v>95</v>
      </c>
      <c r="F18" s="98" t="s">
        <v>95</v>
      </c>
      <c r="G18" s="98" t="s">
        <v>95</v>
      </c>
      <c r="H18" s="98" t="s">
        <v>95</v>
      </c>
      <c r="I18" s="98" t="s">
        <v>95</v>
      </c>
      <c r="J18" s="101">
        <v>0.4</v>
      </c>
      <c r="K18" s="98" t="s">
        <v>95</v>
      </c>
      <c r="L18" s="98" t="s">
        <v>95</v>
      </c>
      <c r="M18" s="98" t="s">
        <v>95</v>
      </c>
      <c r="N18" s="98" t="s">
        <v>95</v>
      </c>
      <c r="O18" s="98" t="s">
        <v>95</v>
      </c>
      <c r="P18" s="98" t="s">
        <v>95</v>
      </c>
      <c r="Q18" s="98" t="s">
        <v>95</v>
      </c>
      <c r="R18" s="98" t="s">
        <v>95</v>
      </c>
      <c r="S18" s="98" t="s">
        <v>95</v>
      </c>
      <c r="T18" s="98" t="s">
        <v>95</v>
      </c>
      <c r="U18" s="98" t="s">
        <v>95</v>
      </c>
      <c r="V18" s="98" t="s">
        <v>95</v>
      </c>
      <c r="W18" s="98" t="s">
        <v>95</v>
      </c>
      <c r="X18" s="98" t="s">
        <v>95</v>
      </c>
      <c r="Y18" s="56"/>
    </row>
    <row r="19" spans="1:25" ht="37.5" customHeight="1" x14ac:dyDescent="0.3">
      <c r="A19" s="100" t="str">
        <f>'1'!A26</f>
        <v>1.2.1.1</v>
      </c>
      <c r="B19" s="100" t="str">
        <f>'1'!B26</f>
        <v xml:space="preserve">Реконструкция трансформаторной подстанции 2х400 кВА с заменой силового трансформатора ЗТП-2 Котельная  д. Стризнево, Вологодский район </v>
      </c>
      <c r="C19" s="100" t="str">
        <f>'1'!C26</f>
        <v>L_TP_1.2.1.1_15</v>
      </c>
      <c r="D19" s="98" t="s">
        <v>95</v>
      </c>
      <c r="E19" s="98" t="s">
        <v>95</v>
      </c>
      <c r="F19" s="98" t="s">
        <v>95</v>
      </c>
      <c r="G19" s="98" t="s">
        <v>95</v>
      </c>
      <c r="H19" s="98" t="s">
        <v>95</v>
      </c>
      <c r="I19" s="98" t="s">
        <v>95</v>
      </c>
      <c r="J19" s="101">
        <v>0.8</v>
      </c>
      <c r="K19" s="98" t="s">
        <v>95</v>
      </c>
      <c r="L19" s="98" t="s">
        <v>95</v>
      </c>
      <c r="M19" s="98" t="s">
        <v>95</v>
      </c>
      <c r="N19" s="98" t="s">
        <v>95</v>
      </c>
      <c r="O19" s="98" t="s">
        <v>95</v>
      </c>
      <c r="P19" s="98" t="s">
        <v>95</v>
      </c>
      <c r="Q19" s="98" t="s">
        <v>95</v>
      </c>
      <c r="R19" s="98" t="s">
        <v>95</v>
      </c>
      <c r="S19" s="98" t="s">
        <v>95</v>
      </c>
      <c r="T19" s="98" t="s">
        <v>95</v>
      </c>
      <c r="U19" s="98" t="s">
        <v>95</v>
      </c>
      <c r="V19" s="98" t="s">
        <v>95</v>
      </c>
      <c r="W19" s="98" t="s">
        <v>95</v>
      </c>
      <c r="X19" s="98" t="s">
        <v>95</v>
      </c>
      <c r="Y19" s="56"/>
    </row>
    <row r="20" spans="1:25" ht="40.5" customHeight="1" x14ac:dyDescent="0.3">
      <c r="A20" s="100" t="str">
        <f>'1'!A27</f>
        <v>1.2.1.1</v>
      </c>
      <c r="B20" s="100" t="str">
        <f>'1'!B27</f>
        <v xml:space="preserve">Реконструкция трансформаторной подстанции 1х400 кВА с заменой силового трансформатора ЗТП-35 п. Непотягово, Вологодский район </v>
      </c>
      <c r="C20" s="100" t="str">
        <f>'1'!C27</f>
        <v>L_TP_1.2.1.1_16</v>
      </c>
      <c r="D20" s="98" t="s">
        <v>95</v>
      </c>
      <c r="E20" s="98" t="s">
        <v>95</v>
      </c>
      <c r="F20" s="98" t="s">
        <v>95</v>
      </c>
      <c r="G20" s="98" t="s">
        <v>95</v>
      </c>
      <c r="H20" s="98" t="s">
        <v>95</v>
      </c>
      <c r="I20" s="98" t="s">
        <v>95</v>
      </c>
      <c r="J20" s="101">
        <v>0.4</v>
      </c>
      <c r="K20" s="98" t="s">
        <v>95</v>
      </c>
      <c r="L20" s="98" t="s">
        <v>95</v>
      </c>
      <c r="M20" s="98" t="s">
        <v>95</v>
      </c>
      <c r="N20" s="98" t="s">
        <v>95</v>
      </c>
      <c r="O20" s="98" t="s">
        <v>95</v>
      </c>
      <c r="P20" s="98" t="s">
        <v>95</v>
      </c>
      <c r="Q20" s="98" t="s">
        <v>95</v>
      </c>
      <c r="R20" s="98" t="s">
        <v>95</v>
      </c>
      <c r="S20" s="98" t="s">
        <v>95</v>
      </c>
      <c r="T20" s="98" t="s">
        <v>95</v>
      </c>
      <c r="U20" s="98" t="s">
        <v>95</v>
      </c>
      <c r="V20" s="98" t="s">
        <v>95</v>
      </c>
      <c r="W20" s="98" t="s">
        <v>95</v>
      </c>
      <c r="X20" s="98" t="s">
        <v>95</v>
      </c>
      <c r="Y20" s="56"/>
    </row>
    <row r="21" spans="1:25" ht="36.75" customHeight="1" x14ac:dyDescent="0.3">
      <c r="A21" s="100" t="str">
        <f>'1'!A35</f>
        <v>1.2.3.1</v>
      </c>
      <c r="B21" s="100" t="str">
        <f>'1'!B35</f>
        <v>Реализация мероприятий по интеллектуальному учету электричекой энергии</v>
      </c>
      <c r="C21" s="100" t="str">
        <f>'1'!C35</f>
        <v>L_ISUE_1.2.3.1_02</v>
      </c>
      <c r="D21" s="98" t="s">
        <v>95</v>
      </c>
      <c r="E21" s="98" t="s">
        <v>95</v>
      </c>
      <c r="F21" s="98" t="s">
        <v>95</v>
      </c>
      <c r="G21" s="98" t="s">
        <v>95</v>
      </c>
      <c r="H21" s="98" t="s">
        <v>95</v>
      </c>
      <c r="I21" s="98" t="s">
        <v>95</v>
      </c>
      <c r="J21" s="98" t="s">
        <v>95</v>
      </c>
      <c r="K21" s="101">
        <v>0.04</v>
      </c>
      <c r="L21" s="98" t="s">
        <v>95</v>
      </c>
      <c r="M21" s="98" t="s">
        <v>95</v>
      </c>
      <c r="N21" s="98" t="s">
        <v>95</v>
      </c>
      <c r="O21" s="98" t="s">
        <v>95</v>
      </c>
      <c r="P21" s="98" t="s">
        <v>95</v>
      </c>
      <c r="Q21" s="98" t="s">
        <v>95</v>
      </c>
      <c r="R21" s="98" t="s">
        <v>95</v>
      </c>
      <c r="S21" s="98" t="s">
        <v>95</v>
      </c>
      <c r="T21" s="98" t="s">
        <v>95</v>
      </c>
      <c r="U21" s="98" t="s">
        <v>95</v>
      </c>
      <c r="V21" s="98" t="s">
        <v>95</v>
      </c>
      <c r="W21" s="98" t="s">
        <v>95</v>
      </c>
      <c r="X21" s="98" t="s">
        <v>95</v>
      </c>
      <c r="Y21" s="56"/>
    </row>
    <row r="22" spans="1:25" ht="18.75" x14ac:dyDescent="0.3">
      <c r="A22" s="55" t="s">
        <v>77</v>
      </c>
      <c r="B22" s="56"/>
      <c r="C22" s="56"/>
      <c r="D22" s="56"/>
      <c r="E22" s="56"/>
      <c r="F22" s="56"/>
      <c r="G22" s="56"/>
      <c r="H22" s="56"/>
      <c r="I22" s="56"/>
      <c r="J22" s="97"/>
      <c r="K22" s="97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</row>
    <row r="23" spans="1:25" ht="18.75" x14ac:dyDescent="0.3">
      <c r="A23" s="55" t="s">
        <v>78</v>
      </c>
      <c r="B23" s="56"/>
      <c r="C23" s="56"/>
      <c r="D23" s="56"/>
      <c r="E23" s="56"/>
      <c r="F23" s="56"/>
      <c r="G23" s="56"/>
      <c r="H23" s="56"/>
      <c r="I23" s="56"/>
      <c r="J23" s="97"/>
      <c r="K23" s="97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</row>
    <row r="24" spans="1:25" ht="18.75" x14ac:dyDescent="0.3">
      <c r="A24" s="55" t="s">
        <v>79</v>
      </c>
      <c r="B24" s="56"/>
      <c r="C24" s="56"/>
      <c r="D24" s="56"/>
      <c r="E24" s="56"/>
      <c r="F24" s="56"/>
      <c r="G24" s="56"/>
      <c r="H24" s="56"/>
      <c r="I24" s="56"/>
      <c r="J24" s="97"/>
      <c r="K24" s="97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</row>
    <row r="25" spans="1:25" ht="18.75" x14ac:dyDescent="0.3">
      <c r="A25" s="102" t="s">
        <v>80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56"/>
    </row>
    <row r="26" spans="1:25" ht="30.75" customHeight="1" x14ac:dyDescent="0.3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56"/>
    </row>
  </sheetData>
  <mergeCells count="19">
    <mergeCell ref="A9:X9"/>
    <mergeCell ref="A5:X5"/>
    <mergeCell ref="A7:X7"/>
    <mergeCell ref="T1:Y1"/>
    <mergeCell ref="T2:Y2"/>
    <mergeCell ref="S13:U13"/>
    <mergeCell ref="V13:X13"/>
    <mergeCell ref="D16:X16"/>
    <mergeCell ref="A25:X26"/>
    <mergeCell ref="A10:X10"/>
    <mergeCell ref="A12:A14"/>
    <mergeCell ref="B12:B14"/>
    <mergeCell ref="C12:C14"/>
    <mergeCell ref="D12:X12"/>
    <mergeCell ref="D13:F13"/>
    <mergeCell ref="G13:I13"/>
    <mergeCell ref="J13:L13"/>
    <mergeCell ref="M13:O13"/>
    <mergeCell ref="P13:R13"/>
  </mergeCells>
  <pageMargins left="0.19685039370078741" right="0.19685039370078741" top="0.74803149606299213" bottom="0.74803149606299213" header="0.31496062992125984" footer="0.31496062992125984"/>
  <pageSetup paperSize="9" scale="3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N52"/>
  <sheetViews>
    <sheetView view="pageBreakPreview" topLeftCell="B1" zoomScale="75" zoomScaleNormal="100" zoomScaleSheetLayoutView="75" workbookViewId="0">
      <selection activeCell="A9" sqref="A9:AM9"/>
    </sheetView>
  </sheetViews>
  <sheetFormatPr defaultRowHeight="15" x14ac:dyDescent="0.25"/>
  <cols>
    <col min="1" max="1" width="13.5703125" customWidth="1"/>
    <col min="2" max="2" width="83.42578125" customWidth="1"/>
    <col min="3" max="3" width="23.42578125" customWidth="1"/>
    <col min="4" max="4" width="12.140625" customWidth="1"/>
    <col min="5" max="5" width="11.28515625" customWidth="1"/>
    <col min="6" max="6" width="10.42578125" customWidth="1"/>
    <col min="7" max="7" width="9" customWidth="1"/>
    <col min="8" max="8" width="7.85546875" customWidth="1"/>
    <col min="9" max="9" width="9.42578125" customWidth="1"/>
    <col min="10" max="10" width="7" customWidth="1"/>
    <col min="11" max="11" width="12.140625" customWidth="1"/>
    <col min="12" max="12" width="9" customWidth="1"/>
    <col min="13" max="13" width="8.140625" customWidth="1"/>
    <col min="14" max="14" width="9" customWidth="1"/>
    <col min="15" max="15" width="7.85546875" customWidth="1"/>
    <col min="16" max="16" width="9.42578125" customWidth="1"/>
    <col min="17" max="17" width="10.42578125" customWidth="1"/>
    <col min="18" max="18" width="11" customWidth="1"/>
    <col min="19" max="19" width="10.42578125" customWidth="1"/>
    <col min="20" max="25" width="9.140625" customWidth="1"/>
    <col min="26" max="26" width="10.7109375" customWidth="1"/>
    <col min="27" max="27" width="8.140625" customWidth="1"/>
    <col min="28" max="28" width="9" customWidth="1"/>
    <col min="29" max="29" width="7.85546875" customWidth="1"/>
    <col min="30" max="31" width="9.42578125" customWidth="1"/>
    <col min="32" max="32" width="13.5703125" customWidth="1"/>
    <col min="33" max="33" width="12.28515625" customWidth="1"/>
    <col min="34" max="34" width="9.85546875" bestFit="1" customWidth="1"/>
    <col min="35" max="35" width="9.7109375" customWidth="1"/>
    <col min="36" max="36" width="8.28515625" bestFit="1" customWidth="1"/>
    <col min="37" max="37" width="10.28515625" customWidth="1"/>
    <col min="38" max="38" width="9.28515625" customWidth="1"/>
    <col min="39" max="39" width="11.5703125" customWidth="1"/>
  </cols>
  <sheetData>
    <row r="1" spans="1:39" ht="18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  <c r="T1" s="10"/>
      <c r="U1" s="10"/>
      <c r="V1" s="10"/>
      <c r="W1" s="10"/>
      <c r="X1" s="10"/>
      <c r="Y1" s="10"/>
      <c r="Z1" s="9"/>
      <c r="AA1" s="9"/>
      <c r="AB1" s="9"/>
      <c r="AC1" s="9"/>
      <c r="AD1" s="9"/>
      <c r="AE1" s="9"/>
      <c r="AF1" s="9"/>
      <c r="AG1" s="9"/>
      <c r="AH1" s="9"/>
      <c r="AI1" s="58" t="s">
        <v>287</v>
      </c>
      <c r="AJ1" s="58"/>
      <c r="AK1" s="58"/>
      <c r="AL1" s="58"/>
      <c r="AM1" s="58"/>
    </row>
    <row r="2" spans="1:39" ht="51.7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0"/>
      <c r="U2" s="10"/>
      <c r="V2" s="10"/>
      <c r="W2" s="10"/>
      <c r="X2" s="10"/>
      <c r="Y2" s="10"/>
      <c r="Z2" s="9"/>
      <c r="AA2" s="9"/>
      <c r="AB2" s="9"/>
      <c r="AC2" s="9"/>
      <c r="AD2" s="9"/>
      <c r="AE2" s="9"/>
      <c r="AF2" s="9"/>
      <c r="AG2" s="9"/>
      <c r="AH2" s="9"/>
      <c r="AI2" s="59" t="s">
        <v>293</v>
      </c>
      <c r="AJ2" s="59"/>
      <c r="AK2" s="59"/>
      <c r="AL2" s="59"/>
      <c r="AM2" s="59"/>
    </row>
    <row r="3" spans="1:39" ht="21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  <c r="T3" s="10"/>
      <c r="U3" s="10"/>
      <c r="V3" s="10"/>
      <c r="W3" s="10"/>
      <c r="X3" s="10"/>
      <c r="Y3" s="10"/>
      <c r="Z3" s="9"/>
      <c r="AA3" s="9"/>
      <c r="AB3" s="9"/>
      <c r="AC3" s="9"/>
      <c r="AD3" s="9"/>
      <c r="AE3" s="9"/>
      <c r="AF3" s="9"/>
      <c r="AG3" s="9"/>
      <c r="AH3" s="9"/>
      <c r="AI3" s="58" t="s">
        <v>363</v>
      </c>
      <c r="AJ3" s="58"/>
      <c r="AK3" s="58"/>
      <c r="AL3" s="58"/>
      <c r="AM3" s="58"/>
    </row>
    <row r="4" spans="1:39" ht="18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0"/>
      <c r="T4" s="10"/>
      <c r="U4" s="10"/>
      <c r="V4" s="10"/>
      <c r="W4" s="10"/>
      <c r="X4" s="10"/>
      <c r="Y4" s="10"/>
      <c r="Z4" s="9"/>
      <c r="AA4" s="9"/>
      <c r="AB4" s="9"/>
      <c r="AC4" s="9"/>
      <c r="AD4" s="9"/>
      <c r="AE4" s="9"/>
      <c r="AF4" s="9"/>
      <c r="AG4" s="9"/>
      <c r="AH4" s="9"/>
      <c r="AI4" s="60"/>
      <c r="AJ4" s="64"/>
      <c r="AK4" s="64"/>
      <c r="AL4" s="64"/>
      <c r="AM4" s="64"/>
    </row>
    <row r="5" spans="1:39" ht="18" x14ac:dyDescent="0.25">
      <c r="A5" s="105" t="s">
        <v>145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</row>
    <row r="6" spans="1:39" ht="18" x14ac:dyDescent="0.25">
      <c r="A6" s="55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</row>
    <row r="7" spans="1:39" ht="18" x14ac:dyDescent="0.25">
      <c r="A7" s="54" t="s">
        <v>144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</row>
    <row r="8" spans="1:39" ht="18" x14ac:dyDescent="0.25">
      <c r="A8" s="55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</row>
    <row r="9" spans="1:39" ht="18" x14ac:dyDescent="0.25">
      <c r="A9" s="57" t="str">
        <f>'1'!A9:AI9</f>
        <v>Общество с ограниченной ответственностью "Городская электросетевая компания"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</row>
    <row r="10" spans="1:39" x14ac:dyDescent="0.25">
      <c r="A10" s="36" t="s">
        <v>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</row>
    <row r="11" spans="1:39" x14ac:dyDescent="0.25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4"/>
      <c r="T11" s="4"/>
      <c r="U11" s="4"/>
      <c r="V11" s="4"/>
      <c r="W11" s="4"/>
      <c r="X11" s="4"/>
      <c r="Y11" s="4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03.5" customHeight="1" x14ac:dyDescent="0.25">
      <c r="A12" s="68" t="s">
        <v>2</v>
      </c>
      <c r="B12" s="68" t="s">
        <v>42</v>
      </c>
      <c r="C12" s="68" t="s">
        <v>4</v>
      </c>
      <c r="D12" s="115" t="s">
        <v>96</v>
      </c>
      <c r="E12" s="68" t="s">
        <v>97</v>
      </c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</row>
    <row r="13" spans="1:39" ht="24.75" customHeight="1" x14ac:dyDescent="0.25">
      <c r="A13" s="68"/>
      <c r="B13" s="68"/>
      <c r="C13" s="68"/>
      <c r="D13" s="115"/>
      <c r="E13" s="112" t="s">
        <v>280</v>
      </c>
      <c r="F13" s="112"/>
      <c r="G13" s="112"/>
      <c r="H13" s="112"/>
      <c r="I13" s="112"/>
      <c r="J13" s="112"/>
      <c r="K13" s="112"/>
      <c r="L13" s="112" t="s">
        <v>281</v>
      </c>
      <c r="M13" s="112"/>
      <c r="N13" s="112"/>
      <c r="O13" s="112"/>
      <c r="P13" s="112"/>
      <c r="Q13" s="112"/>
      <c r="R13" s="112"/>
      <c r="S13" s="112" t="s">
        <v>282</v>
      </c>
      <c r="T13" s="112"/>
      <c r="U13" s="112"/>
      <c r="V13" s="112"/>
      <c r="W13" s="112"/>
      <c r="X13" s="112"/>
      <c r="Y13" s="112"/>
      <c r="Z13" s="112" t="s">
        <v>355</v>
      </c>
      <c r="AA13" s="112"/>
      <c r="AB13" s="112"/>
      <c r="AC13" s="112"/>
      <c r="AD13" s="112"/>
      <c r="AE13" s="112"/>
      <c r="AF13" s="112"/>
      <c r="AG13" s="68" t="s">
        <v>98</v>
      </c>
      <c r="AH13" s="68"/>
      <c r="AI13" s="68"/>
      <c r="AJ13" s="68"/>
      <c r="AK13" s="68"/>
      <c r="AL13" s="68"/>
      <c r="AM13" s="68"/>
    </row>
    <row r="14" spans="1:39" ht="30" customHeight="1" x14ac:dyDescent="0.25">
      <c r="A14" s="68"/>
      <c r="B14" s="68"/>
      <c r="C14" s="68"/>
      <c r="D14" s="115"/>
      <c r="E14" s="68" t="s">
        <v>54</v>
      </c>
      <c r="F14" s="68"/>
      <c r="G14" s="68"/>
      <c r="H14" s="68"/>
      <c r="I14" s="68"/>
      <c r="J14" s="68"/>
      <c r="K14" s="68"/>
      <c r="L14" s="68" t="s">
        <v>54</v>
      </c>
      <c r="M14" s="68"/>
      <c r="N14" s="68"/>
      <c r="O14" s="68"/>
      <c r="P14" s="68"/>
      <c r="Q14" s="68"/>
      <c r="R14" s="68"/>
      <c r="S14" s="68" t="s">
        <v>54</v>
      </c>
      <c r="T14" s="68"/>
      <c r="U14" s="68"/>
      <c r="V14" s="68"/>
      <c r="W14" s="68"/>
      <c r="X14" s="68"/>
      <c r="Y14" s="68"/>
      <c r="Z14" s="68" t="s">
        <v>54</v>
      </c>
      <c r="AA14" s="68"/>
      <c r="AB14" s="68"/>
      <c r="AC14" s="68"/>
      <c r="AD14" s="68"/>
      <c r="AE14" s="68"/>
      <c r="AF14" s="68"/>
      <c r="AG14" s="68" t="s">
        <v>11</v>
      </c>
      <c r="AH14" s="68"/>
      <c r="AI14" s="68"/>
      <c r="AJ14" s="68"/>
      <c r="AK14" s="68"/>
      <c r="AL14" s="68"/>
      <c r="AM14" s="68"/>
    </row>
    <row r="15" spans="1:39" ht="34.5" customHeight="1" x14ac:dyDescent="0.25">
      <c r="A15" s="68"/>
      <c r="B15" s="68"/>
      <c r="C15" s="68"/>
      <c r="D15" s="68" t="s">
        <v>11</v>
      </c>
      <c r="E15" s="114" t="s">
        <v>99</v>
      </c>
      <c r="F15" s="68" t="s">
        <v>100</v>
      </c>
      <c r="G15" s="68"/>
      <c r="H15" s="68"/>
      <c r="I15" s="68"/>
      <c r="J15" s="68"/>
      <c r="K15" s="68"/>
      <c r="L15" s="114" t="s">
        <v>99</v>
      </c>
      <c r="M15" s="68" t="s">
        <v>100</v>
      </c>
      <c r="N15" s="68"/>
      <c r="O15" s="68"/>
      <c r="P15" s="68"/>
      <c r="Q15" s="68"/>
      <c r="R15" s="68"/>
      <c r="S15" s="114" t="s">
        <v>99</v>
      </c>
      <c r="T15" s="68" t="s">
        <v>100</v>
      </c>
      <c r="U15" s="68"/>
      <c r="V15" s="68"/>
      <c r="W15" s="68"/>
      <c r="X15" s="68"/>
      <c r="Y15" s="68"/>
      <c r="Z15" s="114" t="s">
        <v>99</v>
      </c>
      <c r="AA15" s="68" t="s">
        <v>100</v>
      </c>
      <c r="AB15" s="68"/>
      <c r="AC15" s="68"/>
      <c r="AD15" s="68"/>
      <c r="AE15" s="68"/>
      <c r="AF15" s="68"/>
      <c r="AG15" s="114" t="s">
        <v>99</v>
      </c>
      <c r="AH15" s="68" t="s">
        <v>100</v>
      </c>
      <c r="AI15" s="68"/>
      <c r="AJ15" s="68"/>
      <c r="AK15" s="68"/>
      <c r="AL15" s="68"/>
      <c r="AM15" s="68"/>
    </row>
    <row r="16" spans="1:39" ht="60" x14ac:dyDescent="0.25">
      <c r="A16" s="68"/>
      <c r="B16" s="68"/>
      <c r="C16" s="68"/>
      <c r="D16" s="68"/>
      <c r="E16" s="72" t="s">
        <v>101</v>
      </c>
      <c r="F16" s="72" t="s">
        <v>101</v>
      </c>
      <c r="G16" s="113" t="s">
        <v>102</v>
      </c>
      <c r="H16" s="113" t="s">
        <v>103</v>
      </c>
      <c r="I16" s="113" t="s">
        <v>104</v>
      </c>
      <c r="J16" s="113" t="s">
        <v>105</v>
      </c>
      <c r="K16" s="113" t="s">
        <v>106</v>
      </c>
      <c r="L16" s="72" t="s">
        <v>101</v>
      </c>
      <c r="M16" s="72" t="s">
        <v>101</v>
      </c>
      <c r="N16" s="113" t="s">
        <v>102</v>
      </c>
      <c r="O16" s="113" t="s">
        <v>103</v>
      </c>
      <c r="P16" s="113" t="s">
        <v>104</v>
      </c>
      <c r="Q16" s="113" t="s">
        <v>105</v>
      </c>
      <c r="R16" s="113" t="s">
        <v>106</v>
      </c>
      <c r="S16" s="72" t="s">
        <v>101</v>
      </c>
      <c r="T16" s="72" t="s">
        <v>101</v>
      </c>
      <c r="U16" s="113" t="s">
        <v>102</v>
      </c>
      <c r="V16" s="113" t="s">
        <v>103</v>
      </c>
      <c r="W16" s="113" t="s">
        <v>104</v>
      </c>
      <c r="X16" s="113" t="s">
        <v>105</v>
      </c>
      <c r="Y16" s="113" t="s">
        <v>106</v>
      </c>
      <c r="Z16" s="72" t="s">
        <v>101</v>
      </c>
      <c r="AA16" s="72" t="s">
        <v>101</v>
      </c>
      <c r="AB16" s="113" t="s">
        <v>102</v>
      </c>
      <c r="AC16" s="113" t="s">
        <v>103</v>
      </c>
      <c r="AD16" s="113" t="s">
        <v>104</v>
      </c>
      <c r="AE16" s="113" t="s">
        <v>105</v>
      </c>
      <c r="AF16" s="113" t="s">
        <v>106</v>
      </c>
      <c r="AG16" s="72" t="s">
        <v>101</v>
      </c>
      <c r="AH16" s="72" t="s">
        <v>101</v>
      </c>
      <c r="AI16" s="113" t="s">
        <v>102</v>
      </c>
      <c r="AJ16" s="113" t="s">
        <v>103</v>
      </c>
      <c r="AK16" s="113" t="s">
        <v>104</v>
      </c>
      <c r="AL16" s="113" t="s">
        <v>105</v>
      </c>
      <c r="AM16" s="113" t="s">
        <v>106</v>
      </c>
    </row>
    <row r="17" spans="1:40" x14ac:dyDescent="0.25">
      <c r="A17" s="20">
        <v>1</v>
      </c>
      <c r="B17" s="20">
        <v>2</v>
      </c>
      <c r="C17" s="20">
        <v>3</v>
      </c>
      <c r="D17" s="20">
        <v>4</v>
      </c>
      <c r="E17" s="16" t="s">
        <v>116</v>
      </c>
      <c r="F17" s="16" t="s">
        <v>117</v>
      </c>
      <c r="G17" s="16" t="s">
        <v>118</v>
      </c>
      <c r="H17" s="16" t="s">
        <v>119</v>
      </c>
      <c r="I17" s="16" t="s">
        <v>120</v>
      </c>
      <c r="J17" s="16" t="s">
        <v>121</v>
      </c>
      <c r="K17" s="16" t="s">
        <v>122</v>
      </c>
      <c r="L17" s="16" t="s">
        <v>123</v>
      </c>
      <c r="M17" s="16" t="s">
        <v>124</v>
      </c>
      <c r="N17" s="16" t="s">
        <v>125</v>
      </c>
      <c r="O17" s="16" t="s">
        <v>126</v>
      </c>
      <c r="P17" s="16" t="s">
        <v>127</v>
      </c>
      <c r="Q17" s="16" t="s">
        <v>128</v>
      </c>
      <c r="R17" s="16" t="s">
        <v>129</v>
      </c>
      <c r="S17" s="16" t="s">
        <v>131</v>
      </c>
      <c r="T17" s="16" t="s">
        <v>130</v>
      </c>
      <c r="U17" s="16" t="s">
        <v>132</v>
      </c>
      <c r="V17" s="16" t="s">
        <v>133</v>
      </c>
      <c r="W17" s="16" t="s">
        <v>134</v>
      </c>
      <c r="X17" s="16" t="s">
        <v>135</v>
      </c>
      <c r="Y17" s="16" t="s">
        <v>136</v>
      </c>
      <c r="Z17" s="16" t="s">
        <v>356</v>
      </c>
      <c r="AA17" s="16" t="s">
        <v>357</v>
      </c>
      <c r="AB17" s="16" t="s">
        <v>358</v>
      </c>
      <c r="AC17" s="16" t="s">
        <v>359</v>
      </c>
      <c r="AD17" s="16" t="s">
        <v>360</v>
      </c>
      <c r="AE17" s="16" t="s">
        <v>361</v>
      </c>
      <c r="AF17" s="16" t="s">
        <v>362</v>
      </c>
      <c r="AG17" s="16" t="s">
        <v>137</v>
      </c>
      <c r="AH17" s="16" t="s">
        <v>138</v>
      </c>
      <c r="AI17" s="16" t="s">
        <v>139</v>
      </c>
      <c r="AJ17" s="16" t="s">
        <v>140</v>
      </c>
      <c r="AK17" s="16" t="s">
        <v>141</v>
      </c>
      <c r="AL17" s="16" t="s">
        <v>142</v>
      </c>
      <c r="AM17" s="16" t="s">
        <v>143</v>
      </c>
    </row>
    <row r="18" spans="1:40" ht="33" x14ac:dyDescent="0.25">
      <c r="A18" s="121" t="str">
        <f>'1'!A16</f>
        <v>Всего, в т.ч.</v>
      </c>
      <c r="B18" s="121" t="str">
        <f>'1'!B16</f>
        <v>-</v>
      </c>
      <c r="C18" s="121" t="str">
        <f>'1'!C16</f>
        <v>-</v>
      </c>
      <c r="D18" s="122">
        <f>SUM(D19:D38)</f>
        <v>22.139471275976643</v>
      </c>
      <c r="E18" s="123" t="s">
        <v>95</v>
      </c>
      <c r="F18" s="124">
        <f>SUM(F19:F38)</f>
        <v>5.5380968846666665</v>
      </c>
      <c r="G18" s="124">
        <f t="shared" ref="G18:L18" si="0">SUM(G19:G38)</f>
        <v>3.26</v>
      </c>
      <c r="H18" s="124">
        <f t="shared" si="0"/>
        <v>0</v>
      </c>
      <c r="I18" s="124">
        <f t="shared" si="0"/>
        <v>0</v>
      </c>
      <c r="J18" s="124">
        <f t="shared" si="0"/>
        <v>0</v>
      </c>
      <c r="K18" s="124">
        <f t="shared" si="0"/>
        <v>132</v>
      </c>
      <c r="L18" s="124">
        <f t="shared" si="0"/>
        <v>0</v>
      </c>
      <c r="M18" s="124">
        <f t="shared" ref="M18" si="1">SUM(M19:M38)</f>
        <v>5.542695742346667</v>
      </c>
      <c r="N18" s="124">
        <f t="shared" ref="N18" si="2">SUM(N19:N38)</f>
        <v>3.46</v>
      </c>
      <c r="O18" s="124">
        <f t="shared" ref="O18" si="3">SUM(O19:O38)</f>
        <v>0</v>
      </c>
      <c r="P18" s="124">
        <f t="shared" ref="P18" si="4">SUM(P19:P38)</f>
        <v>0</v>
      </c>
      <c r="Q18" s="124">
        <f t="shared" ref="Q18:R18" si="5">SUM(Q19:Q38)</f>
        <v>0</v>
      </c>
      <c r="R18" s="124">
        <f t="shared" si="5"/>
        <v>88</v>
      </c>
      <c r="S18" s="123" t="s">
        <v>95</v>
      </c>
      <c r="T18" s="123" t="s">
        <v>95</v>
      </c>
      <c r="U18" s="123" t="s">
        <v>95</v>
      </c>
      <c r="V18" s="123" t="s">
        <v>95</v>
      </c>
      <c r="W18" s="123" t="s">
        <v>95</v>
      </c>
      <c r="X18" s="123" t="s">
        <v>95</v>
      </c>
      <c r="Y18" s="123" t="s">
        <v>95</v>
      </c>
      <c r="Z18" s="124">
        <f t="shared" ref="Z18" si="6">SUM(Z19:Z38)</f>
        <v>0</v>
      </c>
      <c r="AA18" s="124">
        <f t="shared" ref="AA18" si="7">SUM(AA19:AA38)</f>
        <v>5.5266864583526401</v>
      </c>
      <c r="AB18" s="124">
        <f t="shared" ref="AB18" si="8">SUM(AB19:AB38)</f>
        <v>1.7600000000000002</v>
      </c>
      <c r="AC18" s="124">
        <f t="shared" ref="AC18" si="9">SUM(AC19:AC38)</f>
        <v>0</v>
      </c>
      <c r="AD18" s="124">
        <f t="shared" ref="AD18:AE18" si="10">SUM(AD19:AD38)</f>
        <v>0</v>
      </c>
      <c r="AE18" s="124">
        <f t="shared" si="10"/>
        <v>0</v>
      </c>
      <c r="AF18" s="124">
        <f t="shared" ref="AF18" si="11">SUM(AF19:AF38)</f>
        <v>133</v>
      </c>
      <c r="AG18" s="124">
        <f t="shared" ref="AG18" si="12">SUM(AG19:AG38)</f>
        <v>0</v>
      </c>
      <c r="AH18" s="124">
        <f t="shared" ref="AH18" si="13">SUM(AH19:AH38)</f>
        <v>22.139471275976643</v>
      </c>
      <c r="AI18" s="124">
        <f t="shared" ref="AI18" si="14">SUM(AI19:AI38)</f>
        <v>8.98</v>
      </c>
      <c r="AJ18" s="124">
        <f t="shared" ref="AJ18:AK18" si="15">SUM(AJ19:AJ38)</f>
        <v>0</v>
      </c>
      <c r="AK18" s="124">
        <f t="shared" si="15"/>
        <v>0.96</v>
      </c>
      <c r="AL18" s="124">
        <f t="shared" ref="AL18" si="16">SUM(AL19:AL38)</f>
        <v>0</v>
      </c>
      <c r="AM18" s="124">
        <f t="shared" ref="AM18" si="17">SUM(AM19:AM38)</f>
        <v>400</v>
      </c>
    </row>
    <row r="19" spans="1:40" ht="52.5" customHeight="1" x14ac:dyDescent="0.25">
      <c r="A19" s="121" t="str">
        <f>'1'!A17</f>
        <v>1.2.1.1</v>
      </c>
      <c r="B19" s="125" t="str">
        <f>'1'!B17</f>
        <v xml:space="preserve">Реконструкция мачтовой КТП 10/0,4 160 кВА с заменой силового трансформатора КТП-Скважины п. Можайское, Вологодский район </v>
      </c>
      <c r="C19" s="121" t="str">
        <f>'1'!C17</f>
        <v>L_TP_1.2.1.1_06</v>
      </c>
      <c r="D19" s="122">
        <f>'2'!G17</f>
        <v>0.26550573480000006</v>
      </c>
      <c r="E19" s="123" t="s">
        <v>95</v>
      </c>
      <c r="F19" s="123" t="s">
        <v>95</v>
      </c>
      <c r="G19" s="123" t="s">
        <v>95</v>
      </c>
      <c r="H19" s="123" t="s">
        <v>95</v>
      </c>
      <c r="I19" s="123" t="s">
        <v>95</v>
      </c>
      <c r="J19" s="123" t="s">
        <v>95</v>
      </c>
      <c r="K19" s="123" t="s">
        <v>95</v>
      </c>
      <c r="L19" s="123" t="s">
        <v>95</v>
      </c>
      <c r="M19" s="124">
        <f>D19</f>
        <v>0.26550573480000006</v>
      </c>
      <c r="N19" s="123">
        <v>0.16</v>
      </c>
      <c r="O19" s="123" t="s">
        <v>95</v>
      </c>
      <c r="P19" s="123" t="s">
        <v>95</v>
      </c>
      <c r="Q19" s="123" t="s">
        <v>95</v>
      </c>
      <c r="R19" s="123" t="s">
        <v>95</v>
      </c>
      <c r="S19" s="123" t="s">
        <v>95</v>
      </c>
      <c r="T19" s="123" t="s">
        <v>95</v>
      </c>
      <c r="U19" s="123" t="s">
        <v>95</v>
      </c>
      <c r="V19" s="123" t="s">
        <v>95</v>
      </c>
      <c r="W19" s="123" t="s">
        <v>95</v>
      </c>
      <c r="X19" s="123" t="s">
        <v>95</v>
      </c>
      <c r="Y19" s="123" t="s">
        <v>95</v>
      </c>
      <c r="Z19" s="123" t="s">
        <v>95</v>
      </c>
      <c r="AA19" s="123" t="s">
        <v>95</v>
      </c>
      <c r="AB19" s="123" t="s">
        <v>95</v>
      </c>
      <c r="AC19" s="123" t="s">
        <v>95</v>
      </c>
      <c r="AD19" s="123" t="s">
        <v>95</v>
      </c>
      <c r="AE19" s="123" t="s">
        <v>95</v>
      </c>
      <c r="AF19" s="123" t="s">
        <v>95</v>
      </c>
      <c r="AG19" s="123" t="s">
        <v>95</v>
      </c>
      <c r="AH19" s="122">
        <f>SUM(F19,M19,T19,AA19)</f>
        <v>0.26550573480000006</v>
      </c>
      <c r="AI19" s="122">
        <f t="shared" ref="AH19:AI38" si="18">SUM(G19,N19,U19,AB19)</f>
        <v>0.16</v>
      </c>
      <c r="AJ19" s="123" t="s">
        <v>95</v>
      </c>
      <c r="AK19" s="123" t="s">
        <v>95</v>
      </c>
      <c r="AL19" s="123" t="s">
        <v>95</v>
      </c>
      <c r="AM19" s="123" t="s">
        <v>95</v>
      </c>
      <c r="AN19" s="18"/>
    </row>
    <row r="20" spans="1:40" ht="65.25" customHeight="1" x14ac:dyDescent="0.25">
      <c r="A20" s="121" t="str">
        <f>'1'!A18</f>
        <v>1.2.1.1</v>
      </c>
      <c r="B20" s="125" t="str">
        <f>'1'!B18</f>
        <v xml:space="preserve">Реконструкция трансформаторной подстанции 1х400 кВА с заменой силового трансформатора ЗТП-12 п. Ермаково, Вологодский район </v>
      </c>
      <c r="C20" s="121" t="str">
        <f>'1'!C18</f>
        <v>L_TP_1.2.1.1_07</v>
      </c>
      <c r="D20" s="122">
        <f>'2'!G18</f>
        <v>0.38415506016000001</v>
      </c>
      <c r="E20" s="123" t="s">
        <v>95</v>
      </c>
      <c r="F20" s="123" t="s">
        <v>95</v>
      </c>
      <c r="G20" s="123" t="s">
        <v>95</v>
      </c>
      <c r="H20" s="123" t="s">
        <v>95</v>
      </c>
      <c r="I20" s="123" t="s">
        <v>95</v>
      </c>
      <c r="J20" s="123" t="s">
        <v>95</v>
      </c>
      <c r="K20" s="123" t="s">
        <v>95</v>
      </c>
      <c r="L20" s="123" t="s">
        <v>95</v>
      </c>
      <c r="M20" s="124">
        <f>D20</f>
        <v>0.38415506016000001</v>
      </c>
      <c r="N20" s="123">
        <v>0.4</v>
      </c>
      <c r="O20" s="123" t="s">
        <v>95</v>
      </c>
      <c r="P20" s="123" t="s">
        <v>95</v>
      </c>
      <c r="Q20" s="123" t="s">
        <v>95</v>
      </c>
      <c r="R20" s="123" t="s">
        <v>95</v>
      </c>
      <c r="S20" s="123" t="s">
        <v>95</v>
      </c>
      <c r="T20" s="123" t="s">
        <v>95</v>
      </c>
      <c r="U20" s="123" t="s">
        <v>95</v>
      </c>
      <c r="V20" s="123" t="s">
        <v>95</v>
      </c>
      <c r="W20" s="123" t="s">
        <v>95</v>
      </c>
      <c r="X20" s="123" t="s">
        <v>95</v>
      </c>
      <c r="Y20" s="123" t="s">
        <v>95</v>
      </c>
      <c r="Z20" s="123" t="s">
        <v>95</v>
      </c>
      <c r="AA20" s="123" t="s">
        <v>95</v>
      </c>
      <c r="AB20" s="123" t="s">
        <v>95</v>
      </c>
      <c r="AC20" s="123" t="s">
        <v>95</v>
      </c>
      <c r="AD20" s="123" t="s">
        <v>95</v>
      </c>
      <c r="AE20" s="123" t="s">
        <v>95</v>
      </c>
      <c r="AF20" s="123" t="s">
        <v>95</v>
      </c>
      <c r="AG20" s="123" t="s">
        <v>95</v>
      </c>
      <c r="AH20" s="122">
        <f t="shared" si="18"/>
        <v>0.38415506016000001</v>
      </c>
      <c r="AI20" s="122">
        <f t="shared" si="18"/>
        <v>0.4</v>
      </c>
      <c r="AJ20" s="123" t="s">
        <v>95</v>
      </c>
      <c r="AK20" s="123" t="s">
        <v>95</v>
      </c>
      <c r="AL20" s="123" t="s">
        <v>95</v>
      </c>
      <c r="AM20" s="123" t="s">
        <v>95</v>
      </c>
      <c r="AN20" s="18"/>
    </row>
    <row r="21" spans="1:40" ht="58.5" customHeight="1" x14ac:dyDescent="0.25">
      <c r="A21" s="121" t="str">
        <f>'1'!A19</f>
        <v>1.2.1.1</v>
      </c>
      <c r="B21" s="125" t="str">
        <f>'1'!B19</f>
        <v xml:space="preserve">Реконструкция трансформаторной подстанции 2х400 кВА с заменой силового трансформатора ЗТП-34 п. Непотягово, Вологодский район </v>
      </c>
      <c r="C21" s="121" t="str">
        <f>'1'!C19</f>
        <v>L_TP_1.2.1.1_08</v>
      </c>
      <c r="D21" s="122">
        <f>'2'!G19</f>
        <v>0.76831012032000001</v>
      </c>
      <c r="E21" s="123" t="s">
        <v>95</v>
      </c>
      <c r="F21" s="123" t="s">
        <v>95</v>
      </c>
      <c r="G21" s="123" t="s">
        <v>95</v>
      </c>
      <c r="H21" s="123" t="s">
        <v>95</v>
      </c>
      <c r="I21" s="123" t="s">
        <v>95</v>
      </c>
      <c r="J21" s="123" t="s">
        <v>95</v>
      </c>
      <c r="K21" s="123" t="s">
        <v>95</v>
      </c>
      <c r="L21" s="123" t="s">
        <v>95</v>
      </c>
      <c r="M21" s="124">
        <f>D21</f>
        <v>0.76831012032000001</v>
      </c>
      <c r="N21" s="123">
        <v>0.8</v>
      </c>
      <c r="O21" s="123" t="s">
        <v>95</v>
      </c>
      <c r="P21" s="123" t="s">
        <v>95</v>
      </c>
      <c r="Q21" s="123" t="s">
        <v>95</v>
      </c>
      <c r="R21" s="123" t="s">
        <v>95</v>
      </c>
      <c r="S21" s="123" t="s">
        <v>95</v>
      </c>
      <c r="T21" s="123" t="s">
        <v>95</v>
      </c>
      <c r="U21" s="123" t="s">
        <v>95</v>
      </c>
      <c r="V21" s="123" t="s">
        <v>95</v>
      </c>
      <c r="W21" s="123" t="s">
        <v>95</v>
      </c>
      <c r="X21" s="123" t="s">
        <v>95</v>
      </c>
      <c r="Y21" s="123" t="s">
        <v>95</v>
      </c>
      <c r="Z21" s="123" t="s">
        <v>95</v>
      </c>
      <c r="AA21" s="123" t="s">
        <v>95</v>
      </c>
      <c r="AB21" s="123" t="s">
        <v>95</v>
      </c>
      <c r="AC21" s="123" t="s">
        <v>95</v>
      </c>
      <c r="AD21" s="123" t="s">
        <v>95</v>
      </c>
      <c r="AE21" s="123" t="s">
        <v>95</v>
      </c>
      <c r="AF21" s="123" t="s">
        <v>95</v>
      </c>
      <c r="AG21" s="123" t="s">
        <v>95</v>
      </c>
      <c r="AH21" s="122">
        <f t="shared" si="18"/>
        <v>0.76831012032000001</v>
      </c>
      <c r="AI21" s="122">
        <f t="shared" si="18"/>
        <v>0.8</v>
      </c>
      <c r="AJ21" s="123" t="s">
        <v>95</v>
      </c>
      <c r="AK21" s="123" t="s">
        <v>95</v>
      </c>
      <c r="AL21" s="123" t="s">
        <v>95</v>
      </c>
      <c r="AM21" s="123" t="s">
        <v>95</v>
      </c>
      <c r="AN21" s="18"/>
    </row>
    <row r="22" spans="1:40" ht="60" customHeight="1" x14ac:dyDescent="0.25">
      <c r="A22" s="121" t="str">
        <f>'1'!A20</f>
        <v>1.2.1.1</v>
      </c>
      <c r="B22" s="125" t="str">
        <f>'1'!B20</f>
        <v xml:space="preserve">Реконструкция трансформаторной подстанции 1х315 кВА, 1*160 кВА с заменой силового трансформатора ЗТП-Котельная п. Сосновка, Вологодский район </v>
      </c>
      <c r="C22" s="121" t="str">
        <f>'1'!C20</f>
        <v>L_TP_1.2.1.1_09</v>
      </c>
      <c r="D22" s="122">
        <f>'2'!G20</f>
        <v>0.68267747932800005</v>
      </c>
      <c r="E22" s="123" t="s">
        <v>95</v>
      </c>
      <c r="F22" s="123" t="s">
        <v>95</v>
      </c>
      <c r="G22" s="123" t="s">
        <v>95</v>
      </c>
      <c r="H22" s="123" t="s">
        <v>95</v>
      </c>
      <c r="I22" s="123" t="s">
        <v>95</v>
      </c>
      <c r="J22" s="123" t="s">
        <v>95</v>
      </c>
      <c r="K22" s="123" t="s">
        <v>95</v>
      </c>
      <c r="L22" s="123" t="s">
        <v>95</v>
      </c>
      <c r="M22" s="123" t="s">
        <v>95</v>
      </c>
      <c r="N22" s="123" t="s">
        <v>95</v>
      </c>
      <c r="O22" s="123" t="s">
        <v>95</v>
      </c>
      <c r="P22" s="123" t="s">
        <v>95</v>
      </c>
      <c r="Q22" s="123" t="s">
        <v>95</v>
      </c>
      <c r="R22" s="123" t="s">
        <v>95</v>
      </c>
      <c r="S22" s="123" t="s">
        <v>95</v>
      </c>
      <c r="T22" s="122">
        <f>D22</f>
        <v>0.68267747932800005</v>
      </c>
      <c r="U22" s="123">
        <v>0.5</v>
      </c>
      <c r="V22" s="123" t="s">
        <v>95</v>
      </c>
      <c r="W22" s="123" t="s">
        <v>95</v>
      </c>
      <c r="X22" s="123" t="s">
        <v>95</v>
      </c>
      <c r="Y22" s="123" t="s">
        <v>95</v>
      </c>
      <c r="Z22" s="123" t="s">
        <v>95</v>
      </c>
      <c r="AA22" s="123" t="s">
        <v>95</v>
      </c>
      <c r="AB22" s="123" t="s">
        <v>95</v>
      </c>
      <c r="AC22" s="123" t="s">
        <v>95</v>
      </c>
      <c r="AD22" s="123" t="s">
        <v>95</v>
      </c>
      <c r="AE22" s="123" t="s">
        <v>95</v>
      </c>
      <c r="AF22" s="123" t="s">
        <v>95</v>
      </c>
      <c r="AG22" s="123" t="s">
        <v>95</v>
      </c>
      <c r="AH22" s="122">
        <f t="shared" si="18"/>
        <v>0.68267747932800005</v>
      </c>
      <c r="AI22" s="122">
        <f t="shared" si="18"/>
        <v>0.5</v>
      </c>
      <c r="AJ22" s="123" t="s">
        <v>95</v>
      </c>
      <c r="AK22" s="123" t="s">
        <v>95</v>
      </c>
      <c r="AL22" s="123" t="s">
        <v>95</v>
      </c>
      <c r="AM22" s="123" t="s">
        <v>95</v>
      </c>
      <c r="AN22" s="18"/>
    </row>
    <row r="23" spans="1:40" ht="58.5" customHeight="1" x14ac:dyDescent="0.25">
      <c r="A23" s="121" t="str">
        <f>'1'!A21</f>
        <v>1.2.1.1</v>
      </c>
      <c r="B23" s="125" t="str">
        <f>'1'!B21</f>
        <v>Реконструкция трансформаторной подстанции 2х630 кВА с заменой силового трансформатора ТП "Авторемзавод-1" г. Грязовец</v>
      </c>
      <c r="C23" s="121" t="str">
        <f>'1'!C21</f>
        <v>L_TP_1.2.1.1_10</v>
      </c>
      <c r="D23" s="122">
        <f>'2'!G21</f>
        <v>0.94993163999999986</v>
      </c>
      <c r="E23" s="123" t="s">
        <v>95</v>
      </c>
      <c r="F23" s="124">
        <f>D23</f>
        <v>0.94993163999999986</v>
      </c>
      <c r="G23" s="123">
        <v>1.26</v>
      </c>
      <c r="H23" s="123" t="s">
        <v>95</v>
      </c>
      <c r="I23" s="123" t="s">
        <v>95</v>
      </c>
      <c r="J23" s="123" t="s">
        <v>95</v>
      </c>
      <c r="K23" s="123" t="s">
        <v>95</v>
      </c>
      <c r="L23" s="123" t="s">
        <v>95</v>
      </c>
      <c r="M23" s="123" t="s">
        <v>95</v>
      </c>
      <c r="N23" s="123" t="s">
        <v>95</v>
      </c>
      <c r="O23" s="123" t="s">
        <v>95</v>
      </c>
      <c r="P23" s="123" t="s">
        <v>95</v>
      </c>
      <c r="Q23" s="123" t="s">
        <v>95</v>
      </c>
      <c r="R23" s="123" t="s">
        <v>95</v>
      </c>
      <c r="S23" s="123" t="s">
        <v>95</v>
      </c>
      <c r="T23" s="123" t="s">
        <v>95</v>
      </c>
      <c r="U23" s="123" t="s">
        <v>95</v>
      </c>
      <c r="V23" s="123" t="s">
        <v>95</v>
      </c>
      <c r="W23" s="123" t="s">
        <v>95</v>
      </c>
      <c r="X23" s="123" t="s">
        <v>95</v>
      </c>
      <c r="Y23" s="123" t="s">
        <v>95</v>
      </c>
      <c r="Z23" s="123" t="s">
        <v>95</v>
      </c>
      <c r="AA23" s="123" t="s">
        <v>95</v>
      </c>
      <c r="AB23" s="123" t="s">
        <v>95</v>
      </c>
      <c r="AC23" s="123" t="s">
        <v>95</v>
      </c>
      <c r="AD23" s="123" t="s">
        <v>95</v>
      </c>
      <c r="AE23" s="123" t="s">
        <v>95</v>
      </c>
      <c r="AF23" s="123" t="s">
        <v>95</v>
      </c>
      <c r="AG23" s="123" t="s">
        <v>95</v>
      </c>
      <c r="AH23" s="122">
        <f t="shared" si="18"/>
        <v>0.94993163999999986</v>
      </c>
      <c r="AI23" s="122">
        <f t="shared" si="18"/>
        <v>1.26</v>
      </c>
      <c r="AJ23" s="123" t="s">
        <v>95</v>
      </c>
      <c r="AK23" s="123" t="s">
        <v>95</v>
      </c>
      <c r="AL23" s="123" t="s">
        <v>95</v>
      </c>
      <c r="AM23" s="123" t="s">
        <v>95</v>
      </c>
      <c r="AN23" s="18"/>
    </row>
    <row r="24" spans="1:40" ht="56.25" customHeight="1" x14ac:dyDescent="0.25">
      <c r="A24" s="121" t="str">
        <f>'1'!A22</f>
        <v>1.2.1.1</v>
      </c>
      <c r="B24" s="125" t="str">
        <f>'1'!B22</f>
        <v xml:space="preserve">Реконструкция трансформаторной подстанции 1х400 кВА с заменой силового трансформатора ЗТП-8 п. Ермаково, Вологодский район </v>
      </c>
      <c r="C24" s="121" t="str">
        <f>'1'!C22</f>
        <v>L_TP_1.2.1.1_11</v>
      </c>
      <c r="D24" s="122">
        <f>'2'!G22</f>
        <v>0.36630342000000005</v>
      </c>
      <c r="E24" s="123" t="s">
        <v>95</v>
      </c>
      <c r="F24" s="124">
        <f>D24</f>
        <v>0.36630342000000005</v>
      </c>
      <c r="G24" s="123">
        <v>0.4</v>
      </c>
      <c r="H24" s="123" t="s">
        <v>95</v>
      </c>
      <c r="I24" s="123" t="s">
        <v>95</v>
      </c>
      <c r="J24" s="123" t="s">
        <v>95</v>
      </c>
      <c r="K24" s="123" t="s">
        <v>95</v>
      </c>
      <c r="L24" s="123" t="s">
        <v>95</v>
      </c>
      <c r="M24" s="123" t="s">
        <v>95</v>
      </c>
      <c r="N24" s="123" t="s">
        <v>95</v>
      </c>
      <c r="O24" s="123" t="s">
        <v>95</v>
      </c>
      <c r="P24" s="123" t="s">
        <v>95</v>
      </c>
      <c r="Q24" s="123" t="s">
        <v>95</v>
      </c>
      <c r="R24" s="123" t="s">
        <v>95</v>
      </c>
      <c r="S24" s="123" t="s">
        <v>95</v>
      </c>
      <c r="T24" s="123" t="s">
        <v>95</v>
      </c>
      <c r="U24" s="123" t="s">
        <v>95</v>
      </c>
      <c r="V24" s="123" t="s">
        <v>95</v>
      </c>
      <c r="W24" s="123" t="s">
        <v>95</v>
      </c>
      <c r="X24" s="123" t="s">
        <v>95</v>
      </c>
      <c r="Y24" s="123" t="s">
        <v>95</v>
      </c>
      <c r="Z24" s="123" t="s">
        <v>95</v>
      </c>
      <c r="AA24" s="123" t="s">
        <v>95</v>
      </c>
      <c r="AB24" s="123" t="s">
        <v>95</v>
      </c>
      <c r="AC24" s="123" t="s">
        <v>95</v>
      </c>
      <c r="AD24" s="123" t="s">
        <v>95</v>
      </c>
      <c r="AE24" s="123" t="s">
        <v>95</v>
      </c>
      <c r="AF24" s="123" t="s">
        <v>95</v>
      </c>
      <c r="AG24" s="123" t="s">
        <v>95</v>
      </c>
      <c r="AH24" s="122">
        <f t="shared" si="18"/>
        <v>0.36630342000000005</v>
      </c>
      <c r="AI24" s="122">
        <f t="shared" si="18"/>
        <v>0.4</v>
      </c>
      <c r="AJ24" s="123" t="s">
        <v>95</v>
      </c>
      <c r="AK24" s="123" t="s">
        <v>95</v>
      </c>
      <c r="AL24" s="123" t="s">
        <v>95</v>
      </c>
      <c r="AM24" s="123" t="s">
        <v>95</v>
      </c>
      <c r="AN24" s="18"/>
    </row>
    <row r="25" spans="1:40" ht="60" customHeight="1" x14ac:dyDescent="0.25">
      <c r="A25" s="121" t="str">
        <f>'1'!A23</f>
        <v>1.2.1.1</v>
      </c>
      <c r="B25" s="125" t="str">
        <f>'1'!B23</f>
        <v>Реконструкция трансформаторной подстанции 2х400 кВА заменой силовых трансформаторов ТП "Котельная" г. Вологда,, Пошехонское шоссе д. 18</v>
      </c>
      <c r="C25" s="121" t="str">
        <f>'1'!C23</f>
        <v>L_TP_1.2.1.1_12</v>
      </c>
      <c r="D25" s="122">
        <f>'2'!G23</f>
        <v>0.7325986080000001</v>
      </c>
      <c r="E25" s="123" t="s">
        <v>95</v>
      </c>
      <c r="F25" s="124">
        <f>D25</f>
        <v>0.7325986080000001</v>
      </c>
      <c r="G25" s="123">
        <v>0.8</v>
      </c>
      <c r="H25" s="123" t="s">
        <v>95</v>
      </c>
      <c r="I25" s="123" t="s">
        <v>95</v>
      </c>
      <c r="J25" s="123" t="s">
        <v>95</v>
      </c>
      <c r="K25" s="123" t="s">
        <v>95</v>
      </c>
      <c r="L25" s="123" t="s">
        <v>95</v>
      </c>
      <c r="M25" s="123" t="s">
        <v>95</v>
      </c>
      <c r="N25" s="123" t="s">
        <v>95</v>
      </c>
      <c r="O25" s="123" t="s">
        <v>95</v>
      </c>
      <c r="P25" s="123" t="s">
        <v>95</v>
      </c>
      <c r="Q25" s="123" t="s">
        <v>95</v>
      </c>
      <c r="R25" s="123" t="s">
        <v>95</v>
      </c>
      <c r="S25" s="123" t="s">
        <v>95</v>
      </c>
      <c r="T25" s="123" t="s">
        <v>95</v>
      </c>
      <c r="U25" s="123" t="s">
        <v>95</v>
      </c>
      <c r="V25" s="123" t="s">
        <v>95</v>
      </c>
      <c r="W25" s="123" t="s">
        <v>95</v>
      </c>
      <c r="X25" s="123" t="s">
        <v>95</v>
      </c>
      <c r="Y25" s="123" t="s">
        <v>95</v>
      </c>
      <c r="Z25" s="123" t="s">
        <v>95</v>
      </c>
      <c r="AA25" s="123" t="s">
        <v>95</v>
      </c>
      <c r="AB25" s="123" t="s">
        <v>95</v>
      </c>
      <c r="AC25" s="123" t="s">
        <v>95</v>
      </c>
      <c r="AD25" s="123" t="s">
        <v>95</v>
      </c>
      <c r="AE25" s="123" t="s">
        <v>95</v>
      </c>
      <c r="AF25" s="123" t="s">
        <v>95</v>
      </c>
      <c r="AG25" s="123" t="s">
        <v>95</v>
      </c>
      <c r="AH25" s="122">
        <f t="shared" si="18"/>
        <v>0.7325986080000001</v>
      </c>
      <c r="AI25" s="122">
        <f t="shared" si="18"/>
        <v>0.8</v>
      </c>
      <c r="AJ25" s="123" t="s">
        <v>95</v>
      </c>
      <c r="AK25" s="123" t="s">
        <v>95</v>
      </c>
      <c r="AL25" s="123" t="s">
        <v>95</v>
      </c>
      <c r="AM25" s="123" t="s">
        <v>95</v>
      </c>
      <c r="AN25" s="18"/>
    </row>
    <row r="26" spans="1:40" ht="56.25" customHeight="1" x14ac:dyDescent="0.25">
      <c r="A26" s="121" t="str">
        <f>'1'!A24</f>
        <v>1.2.1.1</v>
      </c>
      <c r="B26" s="125" t="str">
        <f>'1'!B24</f>
        <v>Реконструкция трансформаторной подстанции 1х160 кВА с заменой силового трансформатора ЗТП-1 Жилая зона д. Стризнево, Вологодский район</v>
      </c>
      <c r="C26" s="121" t="str">
        <f>'1'!C24</f>
        <v>L_TP_1.2.1.1_13</v>
      </c>
      <c r="D26" s="122">
        <f>'2'!G24</f>
        <v>0.28717100275968005</v>
      </c>
      <c r="E26" s="123" t="s">
        <v>95</v>
      </c>
      <c r="F26" s="123" t="s">
        <v>95</v>
      </c>
      <c r="G26" s="123" t="s">
        <v>95</v>
      </c>
      <c r="H26" s="123" t="s">
        <v>95</v>
      </c>
      <c r="I26" s="123" t="s">
        <v>95</v>
      </c>
      <c r="J26" s="123" t="s">
        <v>95</v>
      </c>
      <c r="K26" s="123" t="s">
        <v>95</v>
      </c>
      <c r="L26" s="123" t="s">
        <v>95</v>
      </c>
      <c r="M26" s="123" t="s">
        <v>95</v>
      </c>
      <c r="N26" s="123" t="s">
        <v>95</v>
      </c>
      <c r="O26" s="123" t="s">
        <v>95</v>
      </c>
      <c r="P26" s="123" t="s">
        <v>95</v>
      </c>
      <c r="Q26" s="123" t="s">
        <v>95</v>
      </c>
      <c r="R26" s="123" t="s">
        <v>95</v>
      </c>
      <c r="S26" s="123" t="s">
        <v>95</v>
      </c>
      <c r="T26" s="123" t="s">
        <v>95</v>
      </c>
      <c r="U26" s="123" t="s">
        <v>95</v>
      </c>
      <c r="V26" s="123" t="s">
        <v>95</v>
      </c>
      <c r="W26" s="123" t="s">
        <v>95</v>
      </c>
      <c r="X26" s="123" t="s">
        <v>95</v>
      </c>
      <c r="Y26" s="123" t="s">
        <v>95</v>
      </c>
      <c r="Z26" s="123" t="s">
        <v>95</v>
      </c>
      <c r="AA26" s="124">
        <f>D26</f>
        <v>0.28717100275968005</v>
      </c>
      <c r="AB26" s="124">
        <v>0.16</v>
      </c>
      <c r="AC26" s="123" t="s">
        <v>95</v>
      </c>
      <c r="AD26" s="123" t="s">
        <v>95</v>
      </c>
      <c r="AE26" s="123" t="s">
        <v>95</v>
      </c>
      <c r="AF26" s="123" t="s">
        <v>95</v>
      </c>
      <c r="AG26" s="123" t="s">
        <v>95</v>
      </c>
      <c r="AH26" s="122">
        <f t="shared" si="18"/>
        <v>0.28717100275968005</v>
      </c>
      <c r="AI26" s="122">
        <f t="shared" si="18"/>
        <v>0.16</v>
      </c>
      <c r="AJ26" s="123" t="s">
        <v>95</v>
      </c>
      <c r="AK26" s="123" t="s">
        <v>95</v>
      </c>
      <c r="AL26" s="123" t="s">
        <v>95</v>
      </c>
      <c r="AM26" s="123" t="s">
        <v>95</v>
      </c>
      <c r="AN26" s="18"/>
    </row>
    <row r="27" spans="1:40" ht="52.5" customHeight="1" x14ac:dyDescent="0.25">
      <c r="A27" s="121" t="str">
        <f>'1'!A25</f>
        <v>1.2.1.1</v>
      </c>
      <c r="B27" s="125" t="str">
        <f>'1'!B25</f>
        <v xml:space="preserve">Реконструкция трансформаторной подстанции 1х400 кВА с заменой силового трансформатора ЗТП-Школа п. Сосновка, Вологодский район </v>
      </c>
      <c r="C27" s="121" t="str">
        <f>'1'!C25</f>
        <v>L_TP_1.2.1.1_14</v>
      </c>
      <c r="D27" s="122">
        <f>'2'!G25</f>
        <v>0.41550678194688012</v>
      </c>
      <c r="E27" s="123" t="s">
        <v>95</v>
      </c>
      <c r="F27" s="123" t="s">
        <v>95</v>
      </c>
      <c r="G27" s="123" t="s">
        <v>95</v>
      </c>
      <c r="H27" s="123" t="s">
        <v>95</v>
      </c>
      <c r="I27" s="123" t="s">
        <v>95</v>
      </c>
      <c r="J27" s="123" t="s">
        <v>95</v>
      </c>
      <c r="K27" s="123" t="s">
        <v>95</v>
      </c>
      <c r="L27" s="123" t="s">
        <v>95</v>
      </c>
      <c r="M27" s="123" t="s">
        <v>95</v>
      </c>
      <c r="N27" s="123" t="s">
        <v>95</v>
      </c>
      <c r="O27" s="123" t="s">
        <v>95</v>
      </c>
      <c r="P27" s="123" t="s">
        <v>95</v>
      </c>
      <c r="Q27" s="123" t="s">
        <v>95</v>
      </c>
      <c r="R27" s="123" t="s">
        <v>95</v>
      </c>
      <c r="S27" s="123" t="s">
        <v>95</v>
      </c>
      <c r="T27" s="123" t="s">
        <v>95</v>
      </c>
      <c r="U27" s="123" t="s">
        <v>95</v>
      </c>
      <c r="V27" s="123" t="s">
        <v>95</v>
      </c>
      <c r="W27" s="123" t="s">
        <v>95</v>
      </c>
      <c r="X27" s="123" t="s">
        <v>95</v>
      </c>
      <c r="Y27" s="123" t="s">
        <v>95</v>
      </c>
      <c r="Z27" s="123" t="s">
        <v>95</v>
      </c>
      <c r="AA27" s="124">
        <f>D27</f>
        <v>0.41550678194688012</v>
      </c>
      <c r="AB27" s="124">
        <v>0.4</v>
      </c>
      <c r="AC27" s="123" t="s">
        <v>95</v>
      </c>
      <c r="AD27" s="123" t="s">
        <v>95</v>
      </c>
      <c r="AE27" s="123" t="s">
        <v>95</v>
      </c>
      <c r="AF27" s="123" t="s">
        <v>95</v>
      </c>
      <c r="AG27" s="123" t="s">
        <v>95</v>
      </c>
      <c r="AH27" s="122">
        <f t="shared" si="18"/>
        <v>0.41550678194688012</v>
      </c>
      <c r="AI27" s="122">
        <f t="shared" si="18"/>
        <v>0.4</v>
      </c>
      <c r="AJ27" s="123" t="s">
        <v>95</v>
      </c>
      <c r="AK27" s="123" t="s">
        <v>95</v>
      </c>
      <c r="AL27" s="123" t="s">
        <v>95</v>
      </c>
      <c r="AM27" s="123" t="s">
        <v>95</v>
      </c>
      <c r="AN27" s="18"/>
    </row>
    <row r="28" spans="1:40" ht="54" customHeight="1" x14ac:dyDescent="0.25">
      <c r="A28" s="121" t="str">
        <f>'1'!A26</f>
        <v>1.2.1.1</v>
      </c>
      <c r="B28" s="125" t="str">
        <f>'1'!B26</f>
        <v xml:space="preserve">Реконструкция трансформаторной подстанции 2х400 кВА с заменой силового трансформатора ЗТП-2 Котельная  д. Стризнево, Вологодский район </v>
      </c>
      <c r="C28" s="121" t="str">
        <f>'1'!C26</f>
        <v>L_TP_1.2.1.1_15</v>
      </c>
      <c r="D28" s="122">
        <f>'2'!G26</f>
        <v>0.83100189169920002</v>
      </c>
      <c r="E28" s="123" t="s">
        <v>95</v>
      </c>
      <c r="F28" s="123" t="s">
        <v>95</v>
      </c>
      <c r="G28" s="123" t="s">
        <v>95</v>
      </c>
      <c r="H28" s="123" t="s">
        <v>95</v>
      </c>
      <c r="I28" s="123" t="s">
        <v>95</v>
      </c>
      <c r="J28" s="123" t="s">
        <v>95</v>
      </c>
      <c r="K28" s="123" t="s">
        <v>95</v>
      </c>
      <c r="L28" s="123" t="s">
        <v>95</v>
      </c>
      <c r="M28" s="123" t="s">
        <v>95</v>
      </c>
      <c r="N28" s="123" t="s">
        <v>95</v>
      </c>
      <c r="O28" s="123" t="s">
        <v>95</v>
      </c>
      <c r="P28" s="123" t="s">
        <v>95</v>
      </c>
      <c r="Q28" s="123" t="s">
        <v>95</v>
      </c>
      <c r="R28" s="123" t="s">
        <v>95</v>
      </c>
      <c r="S28" s="123" t="s">
        <v>95</v>
      </c>
      <c r="T28" s="123" t="s">
        <v>95</v>
      </c>
      <c r="U28" s="123" t="s">
        <v>95</v>
      </c>
      <c r="V28" s="123" t="s">
        <v>95</v>
      </c>
      <c r="W28" s="123" t="s">
        <v>95</v>
      </c>
      <c r="X28" s="123" t="s">
        <v>95</v>
      </c>
      <c r="Y28" s="123" t="s">
        <v>95</v>
      </c>
      <c r="Z28" s="123" t="s">
        <v>95</v>
      </c>
      <c r="AA28" s="124">
        <f>D28</f>
        <v>0.83100189169920002</v>
      </c>
      <c r="AB28" s="124">
        <v>0.8</v>
      </c>
      <c r="AC28" s="123" t="s">
        <v>95</v>
      </c>
      <c r="AD28" s="123" t="s">
        <v>95</v>
      </c>
      <c r="AE28" s="123" t="s">
        <v>95</v>
      </c>
      <c r="AF28" s="123" t="s">
        <v>95</v>
      </c>
      <c r="AG28" s="123" t="s">
        <v>95</v>
      </c>
      <c r="AH28" s="122">
        <f t="shared" si="18"/>
        <v>0.83100189169920002</v>
      </c>
      <c r="AI28" s="122">
        <f t="shared" si="18"/>
        <v>0.8</v>
      </c>
      <c r="AJ28" s="123" t="s">
        <v>95</v>
      </c>
      <c r="AK28" s="123" t="s">
        <v>95</v>
      </c>
      <c r="AL28" s="123" t="s">
        <v>95</v>
      </c>
      <c r="AM28" s="123" t="s">
        <v>95</v>
      </c>
      <c r="AN28" s="18"/>
    </row>
    <row r="29" spans="1:40" ht="59.25" customHeight="1" x14ac:dyDescent="0.25">
      <c r="A29" s="121" t="str">
        <f>'1'!A27</f>
        <v>1.2.1.1</v>
      </c>
      <c r="B29" s="125" t="str">
        <f>'1'!B27</f>
        <v xml:space="preserve">Реконструкция трансформаторной подстанции 1х400 кВА с заменой силового трансформатора ЗТП-35 п. Непотягово, Вологодский район </v>
      </c>
      <c r="C29" s="121" t="str">
        <f>'1'!C27</f>
        <v>L_TP_1.2.1.1_16</v>
      </c>
      <c r="D29" s="122">
        <f>'2'!G27</f>
        <v>0.41550678194688012</v>
      </c>
      <c r="E29" s="123" t="s">
        <v>95</v>
      </c>
      <c r="F29" s="123" t="s">
        <v>95</v>
      </c>
      <c r="G29" s="123" t="s">
        <v>95</v>
      </c>
      <c r="H29" s="123" t="s">
        <v>95</v>
      </c>
      <c r="I29" s="123" t="s">
        <v>95</v>
      </c>
      <c r="J29" s="123" t="s">
        <v>95</v>
      </c>
      <c r="K29" s="123" t="s">
        <v>95</v>
      </c>
      <c r="L29" s="123" t="s">
        <v>95</v>
      </c>
      <c r="M29" s="123" t="s">
        <v>95</v>
      </c>
      <c r="N29" s="123" t="s">
        <v>95</v>
      </c>
      <c r="O29" s="123" t="s">
        <v>95</v>
      </c>
      <c r="P29" s="123" t="s">
        <v>95</v>
      </c>
      <c r="Q29" s="123" t="s">
        <v>95</v>
      </c>
      <c r="R29" s="123" t="s">
        <v>95</v>
      </c>
      <c r="S29" s="123" t="s">
        <v>95</v>
      </c>
      <c r="T29" s="123" t="s">
        <v>95</v>
      </c>
      <c r="U29" s="123" t="s">
        <v>95</v>
      </c>
      <c r="V29" s="123" t="s">
        <v>95</v>
      </c>
      <c r="W29" s="123" t="s">
        <v>95</v>
      </c>
      <c r="X29" s="123" t="s">
        <v>95</v>
      </c>
      <c r="Y29" s="123" t="s">
        <v>95</v>
      </c>
      <c r="Z29" s="123" t="s">
        <v>95</v>
      </c>
      <c r="AA29" s="124">
        <f>D29</f>
        <v>0.41550678194688012</v>
      </c>
      <c r="AB29" s="124">
        <v>0.4</v>
      </c>
      <c r="AC29" s="123" t="s">
        <v>95</v>
      </c>
      <c r="AD29" s="123" t="s">
        <v>95</v>
      </c>
      <c r="AE29" s="123" t="s">
        <v>95</v>
      </c>
      <c r="AF29" s="123" t="s">
        <v>95</v>
      </c>
      <c r="AG29" s="123" t="s">
        <v>95</v>
      </c>
      <c r="AH29" s="122">
        <f t="shared" si="18"/>
        <v>0.41550678194688012</v>
      </c>
      <c r="AI29" s="122">
        <f t="shared" si="18"/>
        <v>0.4</v>
      </c>
      <c r="AJ29" s="123" t="s">
        <v>95</v>
      </c>
      <c r="AK29" s="123" t="s">
        <v>95</v>
      </c>
      <c r="AL29" s="123" t="s">
        <v>95</v>
      </c>
      <c r="AM29" s="123" t="s">
        <v>95</v>
      </c>
      <c r="AN29" s="18"/>
    </row>
    <row r="30" spans="1:40" ht="57" customHeight="1" x14ac:dyDescent="0.25">
      <c r="A30" s="121" t="str">
        <f>'1'!A28</f>
        <v>1.2.1.1</v>
      </c>
      <c r="B30" s="125" t="str">
        <f>'1'!B28</f>
        <v xml:space="preserve">Реконструкция трансформаторной подстанции 2х400 кВА с заменой силовых трансформаторов ЗТП-Надеево-1 п. Надеево, Вологодский район </v>
      </c>
      <c r="C30" s="121" t="str">
        <f>'1'!C28</f>
        <v>L_TP_1.2.1.1_17</v>
      </c>
      <c r="D30" s="122">
        <f>'2'!G28</f>
        <v>0.73259655000000001</v>
      </c>
      <c r="E30" s="123" t="s">
        <v>95</v>
      </c>
      <c r="F30" s="124">
        <f>D30</f>
        <v>0.73259655000000001</v>
      </c>
      <c r="G30" s="123">
        <v>0.8</v>
      </c>
      <c r="H30" s="123" t="s">
        <v>95</v>
      </c>
      <c r="I30" s="123" t="s">
        <v>95</v>
      </c>
      <c r="J30" s="123" t="s">
        <v>95</v>
      </c>
      <c r="K30" s="123" t="s">
        <v>95</v>
      </c>
      <c r="L30" s="123" t="s">
        <v>95</v>
      </c>
      <c r="M30" s="123" t="s">
        <v>95</v>
      </c>
      <c r="N30" s="123" t="s">
        <v>95</v>
      </c>
      <c r="O30" s="123" t="s">
        <v>95</v>
      </c>
      <c r="P30" s="123" t="s">
        <v>95</v>
      </c>
      <c r="Q30" s="123" t="s">
        <v>95</v>
      </c>
      <c r="R30" s="123" t="s">
        <v>95</v>
      </c>
      <c r="S30" s="123" t="s">
        <v>95</v>
      </c>
      <c r="T30" s="123" t="s">
        <v>95</v>
      </c>
      <c r="U30" s="123" t="s">
        <v>95</v>
      </c>
      <c r="V30" s="123" t="s">
        <v>95</v>
      </c>
      <c r="W30" s="123" t="s">
        <v>95</v>
      </c>
      <c r="X30" s="123" t="s">
        <v>95</v>
      </c>
      <c r="Y30" s="123" t="s">
        <v>95</v>
      </c>
      <c r="Z30" s="123" t="s">
        <v>95</v>
      </c>
      <c r="AA30" s="123" t="s">
        <v>95</v>
      </c>
      <c r="AB30" s="123" t="s">
        <v>95</v>
      </c>
      <c r="AC30" s="123" t="s">
        <v>95</v>
      </c>
      <c r="AD30" s="123" t="s">
        <v>95</v>
      </c>
      <c r="AE30" s="123" t="s">
        <v>95</v>
      </c>
      <c r="AF30" s="123" t="s">
        <v>95</v>
      </c>
      <c r="AG30" s="123" t="s">
        <v>95</v>
      </c>
      <c r="AH30" s="122">
        <f t="shared" si="18"/>
        <v>0.73259655000000001</v>
      </c>
      <c r="AI30" s="122">
        <f t="shared" si="18"/>
        <v>0.8</v>
      </c>
      <c r="AJ30" s="123" t="s">
        <v>95</v>
      </c>
      <c r="AK30" s="123" t="s">
        <v>95</v>
      </c>
      <c r="AL30" s="123" t="s">
        <v>95</v>
      </c>
      <c r="AM30" s="123" t="s">
        <v>95</v>
      </c>
      <c r="AN30" s="18"/>
    </row>
    <row r="31" spans="1:40" ht="53.25" customHeight="1" x14ac:dyDescent="0.25">
      <c r="A31" s="121" t="str">
        <f>'1'!A29</f>
        <v>1.2.1.1</v>
      </c>
      <c r="B31" s="125" t="str">
        <f>'1'!B29</f>
        <v xml:space="preserve">Реконструкция трансформаторной подстанции 2х400 кВА с заменой силовых трансформаторов ЗТП-Надеево-2 п. Надеево, Вологодский район </v>
      </c>
      <c r="C31" s="121" t="str">
        <f>'1'!C29</f>
        <v>L_TP_1.2.1.1_18</v>
      </c>
      <c r="D31" s="122">
        <f>'2'!G29</f>
        <v>0.76830796199999996</v>
      </c>
      <c r="E31" s="123" t="s">
        <v>95</v>
      </c>
      <c r="F31" s="123" t="s">
        <v>95</v>
      </c>
      <c r="G31" s="123" t="s">
        <v>95</v>
      </c>
      <c r="H31" s="123" t="s">
        <v>95</v>
      </c>
      <c r="I31" s="123" t="s">
        <v>95</v>
      </c>
      <c r="J31" s="123" t="s">
        <v>95</v>
      </c>
      <c r="K31" s="123" t="s">
        <v>95</v>
      </c>
      <c r="L31" s="123" t="s">
        <v>95</v>
      </c>
      <c r="M31" s="124">
        <f>D31</f>
        <v>0.76830796199999996</v>
      </c>
      <c r="N31" s="123">
        <v>0.8</v>
      </c>
      <c r="O31" s="123" t="s">
        <v>95</v>
      </c>
      <c r="P31" s="123" t="s">
        <v>95</v>
      </c>
      <c r="Q31" s="123" t="s">
        <v>95</v>
      </c>
      <c r="R31" s="123" t="s">
        <v>95</v>
      </c>
      <c r="S31" s="123" t="s">
        <v>95</v>
      </c>
      <c r="T31" s="123" t="s">
        <v>95</v>
      </c>
      <c r="U31" s="123" t="s">
        <v>95</v>
      </c>
      <c r="V31" s="123" t="s">
        <v>95</v>
      </c>
      <c r="W31" s="123" t="s">
        <v>95</v>
      </c>
      <c r="X31" s="123" t="s">
        <v>95</v>
      </c>
      <c r="Y31" s="123" t="s">
        <v>95</v>
      </c>
      <c r="Z31" s="123" t="s">
        <v>95</v>
      </c>
      <c r="AA31" s="123" t="s">
        <v>95</v>
      </c>
      <c r="AB31" s="123" t="s">
        <v>95</v>
      </c>
      <c r="AC31" s="123" t="s">
        <v>95</v>
      </c>
      <c r="AD31" s="123" t="s">
        <v>95</v>
      </c>
      <c r="AE31" s="123" t="s">
        <v>95</v>
      </c>
      <c r="AF31" s="123" t="s">
        <v>95</v>
      </c>
      <c r="AG31" s="123" t="s">
        <v>95</v>
      </c>
      <c r="AH31" s="122">
        <f t="shared" si="18"/>
        <v>0.76830796199999996</v>
      </c>
      <c r="AI31" s="122">
        <f t="shared" si="18"/>
        <v>0.8</v>
      </c>
      <c r="AJ31" s="123" t="s">
        <v>95</v>
      </c>
      <c r="AK31" s="123" t="s">
        <v>95</v>
      </c>
      <c r="AL31" s="123" t="s">
        <v>95</v>
      </c>
      <c r="AM31" s="123" t="s">
        <v>95</v>
      </c>
      <c r="AN31" s="18"/>
    </row>
    <row r="32" spans="1:40" ht="56.25" customHeight="1" x14ac:dyDescent="0.25">
      <c r="A32" s="121" t="str">
        <f>'1'!A30</f>
        <v>1.2.1.1</v>
      </c>
      <c r="B32" s="125" t="str">
        <f>'1'!B30</f>
        <v xml:space="preserve">Реконструкция трансформаторной подстанции 1х250 кВА  с заменой силового трансформатора КТП-Михалево-3 п. Надеево, Вологодский район </v>
      </c>
      <c r="C32" s="121" t="str">
        <f>'1'!C30</f>
        <v>L_TP_1.2.1.1_19</v>
      </c>
      <c r="D32" s="122">
        <f>'2'!G30</f>
        <v>0.32821572240000008</v>
      </c>
      <c r="E32" s="123" t="s">
        <v>95</v>
      </c>
      <c r="F32" s="123" t="s">
        <v>95</v>
      </c>
      <c r="G32" s="123" t="s">
        <v>95</v>
      </c>
      <c r="H32" s="123" t="s">
        <v>95</v>
      </c>
      <c r="I32" s="123" t="s">
        <v>95</v>
      </c>
      <c r="J32" s="123" t="s">
        <v>95</v>
      </c>
      <c r="K32" s="123" t="s">
        <v>95</v>
      </c>
      <c r="L32" s="123" t="s">
        <v>95</v>
      </c>
      <c r="M32" s="124">
        <f>D32</f>
        <v>0.32821572240000008</v>
      </c>
      <c r="N32" s="123">
        <v>0.25</v>
      </c>
      <c r="O32" s="123" t="s">
        <v>95</v>
      </c>
      <c r="P32" s="123" t="s">
        <v>95</v>
      </c>
      <c r="Q32" s="123" t="s">
        <v>95</v>
      </c>
      <c r="R32" s="123" t="s">
        <v>95</v>
      </c>
      <c r="S32" s="123" t="s">
        <v>95</v>
      </c>
      <c r="T32" s="123" t="s">
        <v>95</v>
      </c>
      <c r="U32" s="123" t="s">
        <v>95</v>
      </c>
      <c r="V32" s="123" t="s">
        <v>95</v>
      </c>
      <c r="W32" s="123" t="s">
        <v>95</v>
      </c>
      <c r="X32" s="123" t="s">
        <v>95</v>
      </c>
      <c r="Y32" s="123" t="s">
        <v>95</v>
      </c>
      <c r="Z32" s="123" t="s">
        <v>95</v>
      </c>
      <c r="AA32" s="123" t="s">
        <v>95</v>
      </c>
      <c r="AB32" s="123" t="s">
        <v>95</v>
      </c>
      <c r="AC32" s="123" t="s">
        <v>95</v>
      </c>
      <c r="AD32" s="123" t="s">
        <v>95</v>
      </c>
      <c r="AE32" s="123" t="s">
        <v>95</v>
      </c>
      <c r="AF32" s="123" t="s">
        <v>95</v>
      </c>
      <c r="AG32" s="123" t="s">
        <v>95</v>
      </c>
      <c r="AH32" s="122">
        <f t="shared" si="18"/>
        <v>0.32821572240000008</v>
      </c>
      <c r="AI32" s="122">
        <f t="shared" si="18"/>
        <v>0.25</v>
      </c>
      <c r="AJ32" s="123" t="s">
        <v>95</v>
      </c>
      <c r="AK32" s="123" t="s">
        <v>95</v>
      </c>
      <c r="AL32" s="123" t="s">
        <v>95</v>
      </c>
      <c r="AM32" s="123" t="s">
        <v>95</v>
      </c>
      <c r="AN32" s="18"/>
    </row>
    <row r="33" spans="1:40" ht="60.75" customHeight="1" x14ac:dyDescent="0.25">
      <c r="A33" s="121" t="str">
        <f>'1'!A31</f>
        <v>1.2.1.1</v>
      </c>
      <c r="B33" s="125" t="str">
        <f>'1'!B31</f>
        <v xml:space="preserve">Реконструкция трансформаторной подстанции 1х250 кВА с заменой силового трансформатора ЗТП- 400 Торговый центр п. Непотягово, Вологодский район </v>
      </c>
      <c r="C33" s="121" t="str">
        <f>'1'!C31</f>
        <v>L_TP_1.2.1.1_20</v>
      </c>
      <c r="D33" s="122">
        <f>'2'!G31</f>
        <v>0.32821572240000008</v>
      </c>
      <c r="E33" s="123" t="s">
        <v>95</v>
      </c>
      <c r="F33" s="123" t="s">
        <v>95</v>
      </c>
      <c r="G33" s="123" t="s">
        <v>95</v>
      </c>
      <c r="H33" s="123" t="s">
        <v>95</v>
      </c>
      <c r="I33" s="123" t="s">
        <v>95</v>
      </c>
      <c r="J33" s="123" t="s">
        <v>95</v>
      </c>
      <c r="K33" s="123" t="s">
        <v>95</v>
      </c>
      <c r="L33" s="123" t="s">
        <v>95</v>
      </c>
      <c r="M33" s="124">
        <f>D33</f>
        <v>0.32821572240000008</v>
      </c>
      <c r="N33" s="123">
        <v>0.25</v>
      </c>
      <c r="O33" s="123" t="s">
        <v>95</v>
      </c>
      <c r="P33" s="123" t="s">
        <v>95</v>
      </c>
      <c r="Q33" s="123" t="s">
        <v>95</v>
      </c>
      <c r="R33" s="123" t="s">
        <v>95</v>
      </c>
      <c r="S33" s="123" t="s">
        <v>95</v>
      </c>
      <c r="T33" s="123" t="s">
        <v>95</v>
      </c>
      <c r="U33" s="123" t="s">
        <v>95</v>
      </c>
      <c r="V33" s="123" t="s">
        <v>95</v>
      </c>
      <c r="W33" s="123" t="s">
        <v>95</v>
      </c>
      <c r="X33" s="123" t="s">
        <v>95</v>
      </c>
      <c r="Y33" s="123" t="s">
        <v>95</v>
      </c>
      <c r="Z33" s="123" t="s">
        <v>95</v>
      </c>
      <c r="AA33" s="123" t="s">
        <v>95</v>
      </c>
      <c r="AB33" s="123" t="s">
        <v>95</v>
      </c>
      <c r="AC33" s="123" t="s">
        <v>95</v>
      </c>
      <c r="AD33" s="123" t="s">
        <v>95</v>
      </c>
      <c r="AE33" s="123" t="s">
        <v>95</v>
      </c>
      <c r="AF33" s="123" t="s">
        <v>95</v>
      </c>
      <c r="AG33" s="123" t="s">
        <v>95</v>
      </c>
      <c r="AH33" s="122">
        <f t="shared" si="18"/>
        <v>0.32821572240000008</v>
      </c>
      <c r="AI33" s="122">
        <f t="shared" si="18"/>
        <v>0.25</v>
      </c>
      <c r="AJ33" s="123" t="s">
        <v>95</v>
      </c>
      <c r="AK33" s="123" t="s">
        <v>95</v>
      </c>
      <c r="AL33" s="123" t="s">
        <v>95</v>
      </c>
      <c r="AM33" s="123" t="s">
        <v>95</v>
      </c>
      <c r="AN33" s="18"/>
    </row>
    <row r="34" spans="1:40" ht="54" customHeight="1" x14ac:dyDescent="0.25">
      <c r="A34" s="121" t="str">
        <f>'1'!A32</f>
        <v>1.2.1.1</v>
      </c>
      <c r="B34" s="125" t="str">
        <f>'1'!B32</f>
        <v xml:space="preserve">Реконструкция трансформаторной подстанции 1х400 кВА с заменой силового трансформатора ЗТП-ПМК-1 п. Сосновка, Вологодский район </v>
      </c>
      <c r="C34" s="121" t="str">
        <f>'1'!C32</f>
        <v>L_TP_1.2.1.1_21</v>
      </c>
      <c r="D34" s="122">
        <f>'2'!G32</f>
        <v>0.38415937680000006</v>
      </c>
      <c r="E34" s="123" t="s">
        <v>95</v>
      </c>
      <c r="F34" s="123" t="s">
        <v>95</v>
      </c>
      <c r="G34" s="123" t="s">
        <v>95</v>
      </c>
      <c r="H34" s="123" t="s">
        <v>95</v>
      </c>
      <c r="I34" s="123" t="s">
        <v>95</v>
      </c>
      <c r="J34" s="123" t="s">
        <v>95</v>
      </c>
      <c r="K34" s="123" t="s">
        <v>95</v>
      </c>
      <c r="L34" s="123" t="s">
        <v>95</v>
      </c>
      <c r="M34" s="124">
        <f>D34</f>
        <v>0.38415937680000006</v>
      </c>
      <c r="N34" s="123">
        <v>0.4</v>
      </c>
      <c r="O34" s="123" t="s">
        <v>95</v>
      </c>
      <c r="P34" s="123" t="s">
        <v>95</v>
      </c>
      <c r="Q34" s="123" t="s">
        <v>95</v>
      </c>
      <c r="R34" s="123" t="s">
        <v>95</v>
      </c>
      <c r="S34" s="123" t="s">
        <v>95</v>
      </c>
      <c r="T34" s="123" t="s">
        <v>95</v>
      </c>
      <c r="U34" s="123" t="s">
        <v>95</v>
      </c>
      <c r="V34" s="123" t="s">
        <v>95</v>
      </c>
      <c r="W34" s="123" t="s">
        <v>95</v>
      </c>
      <c r="X34" s="123" t="s">
        <v>95</v>
      </c>
      <c r="Y34" s="123" t="s">
        <v>95</v>
      </c>
      <c r="Z34" s="123" t="s">
        <v>95</v>
      </c>
      <c r="AA34" s="123" t="s">
        <v>95</v>
      </c>
      <c r="AB34" s="123" t="s">
        <v>95</v>
      </c>
      <c r="AC34" s="123" t="s">
        <v>95</v>
      </c>
      <c r="AD34" s="123" t="s">
        <v>95</v>
      </c>
      <c r="AE34" s="123" t="s">
        <v>95</v>
      </c>
      <c r="AF34" s="123" t="s">
        <v>95</v>
      </c>
      <c r="AG34" s="123" t="s">
        <v>95</v>
      </c>
      <c r="AH34" s="122">
        <f t="shared" si="18"/>
        <v>0.38415937680000006</v>
      </c>
      <c r="AI34" s="122">
        <f t="shared" si="18"/>
        <v>0.4</v>
      </c>
      <c r="AJ34" s="123" t="s">
        <v>95</v>
      </c>
      <c r="AK34" s="123" t="s">
        <v>95</v>
      </c>
      <c r="AL34" s="123" t="s">
        <v>95</v>
      </c>
      <c r="AM34" s="123" t="s">
        <v>95</v>
      </c>
      <c r="AN34" s="18"/>
    </row>
    <row r="35" spans="1:40" ht="57" customHeight="1" x14ac:dyDescent="0.25">
      <c r="A35" s="121" t="str">
        <f>'1'!A33</f>
        <v>1.2.1.1</v>
      </c>
      <c r="B35" s="125" t="str">
        <f>'1'!B33</f>
        <v xml:space="preserve">Реконструкция трансформаторной подстанции 1х400 кВА с заменой силового трансформатора ТП-Очистные п. Сосновка, Вологодский район </v>
      </c>
      <c r="C35" s="121" t="str">
        <f>'1'!C33</f>
        <v>L_TP_1.2.1.1_22</v>
      </c>
      <c r="D35" s="122">
        <f>'2'!G33</f>
        <v>0.38415937680000006</v>
      </c>
      <c r="E35" s="123" t="s">
        <v>95</v>
      </c>
      <c r="F35" s="123" t="s">
        <v>95</v>
      </c>
      <c r="G35" s="123" t="s">
        <v>95</v>
      </c>
      <c r="H35" s="123" t="s">
        <v>95</v>
      </c>
      <c r="I35" s="123" t="s">
        <v>95</v>
      </c>
      <c r="J35" s="123" t="s">
        <v>95</v>
      </c>
      <c r="K35" s="123" t="s">
        <v>95</v>
      </c>
      <c r="L35" s="123" t="s">
        <v>95</v>
      </c>
      <c r="M35" s="124">
        <f>D35</f>
        <v>0.38415937680000006</v>
      </c>
      <c r="N35" s="123">
        <v>0.4</v>
      </c>
      <c r="O35" s="123" t="s">
        <v>95</v>
      </c>
      <c r="P35" s="123" t="s">
        <v>95</v>
      </c>
      <c r="Q35" s="123" t="s">
        <v>95</v>
      </c>
      <c r="R35" s="123" t="s">
        <v>95</v>
      </c>
      <c r="S35" s="123" t="s">
        <v>95</v>
      </c>
      <c r="T35" s="123" t="s">
        <v>95</v>
      </c>
      <c r="U35" s="123" t="s">
        <v>95</v>
      </c>
      <c r="V35" s="123" t="s">
        <v>95</v>
      </c>
      <c r="W35" s="123" t="s">
        <v>95</v>
      </c>
      <c r="X35" s="123" t="s">
        <v>95</v>
      </c>
      <c r="Y35" s="123" t="s">
        <v>95</v>
      </c>
      <c r="Z35" s="123" t="s">
        <v>95</v>
      </c>
      <c r="AA35" s="123" t="s">
        <v>95</v>
      </c>
      <c r="AB35" s="123" t="s">
        <v>95</v>
      </c>
      <c r="AC35" s="123" t="s">
        <v>95</v>
      </c>
      <c r="AD35" s="123" t="s">
        <v>95</v>
      </c>
      <c r="AE35" s="123" t="s">
        <v>95</v>
      </c>
      <c r="AF35" s="123" t="s">
        <v>95</v>
      </c>
      <c r="AG35" s="123" t="s">
        <v>95</v>
      </c>
      <c r="AH35" s="122">
        <f t="shared" si="18"/>
        <v>0.38415937680000006</v>
      </c>
      <c r="AI35" s="122">
        <f t="shared" si="18"/>
        <v>0.4</v>
      </c>
      <c r="AJ35" s="123" t="s">
        <v>95</v>
      </c>
      <c r="AK35" s="123" t="s">
        <v>95</v>
      </c>
      <c r="AL35" s="123" t="s">
        <v>95</v>
      </c>
      <c r="AM35" s="123" t="s">
        <v>95</v>
      </c>
      <c r="AN35" s="18"/>
    </row>
    <row r="36" spans="1:40" ht="42.75" customHeight="1" x14ac:dyDescent="0.25">
      <c r="A36" s="121" t="str">
        <f>'1'!A34</f>
        <v>1.2.1.1</v>
      </c>
      <c r="B36" s="125" t="str">
        <f>'1'!B34</f>
        <v xml:space="preserve">Реконструкция РП-0,4 кВ, замена КР0,4 кВ жилых домов в кол-ве 23 шт. п. Ермаково, Вологодский район </v>
      </c>
      <c r="C36" s="121" t="str">
        <f>'1'!C34</f>
        <v>L_TP_1.2.1.1_29</v>
      </c>
      <c r="D36" s="122">
        <f>'2'!G34</f>
        <v>1.7158378526640004</v>
      </c>
      <c r="E36" s="123" t="s">
        <v>95</v>
      </c>
      <c r="F36" s="123" t="s">
        <v>95</v>
      </c>
      <c r="G36" s="123" t="s">
        <v>95</v>
      </c>
      <c r="H36" s="123" t="s">
        <v>95</v>
      </c>
      <c r="I36" s="123" t="s">
        <v>95</v>
      </c>
      <c r="J36" s="123" t="s">
        <v>95</v>
      </c>
      <c r="K36" s="123" t="s">
        <v>95</v>
      </c>
      <c r="L36" s="123" t="s">
        <v>95</v>
      </c>
      <c r="M36" s="123" t="s">
        <v>95</v>
      </c>
      <c r="N36" s="123" t="s">
        <v>95</v>
      </c>
      <c r="O36" s="123" t="s">
        <v>95</v>
      </c>
      <c r="P36" s="123" t="s">
        <v>95</v>
      </c>
      <c r="Q36" s="123" t="s">
        <v>95</v>
      </c>
      <c r="R36" s="123" t="s">
        <v>95</v>
      </c>
      <c r="S36" s="123" t="s">
        <v>95</v>
      </c>
      <c r="T36" s="122">
        <f>D36</f>
        <v>1.7158378526640004</v>
      </c>
      <c r="U36" s="123" t="s">
        <v>95</v>
      </c>
      <c r="V36" s="123" t="s">
        <v>95</v>
      </c>
      <c r="W36" s="123" t="s">
        <v>95</v>
      </c>
      <c r="X36" s="123" t="s">
        <v>95</v>
      </c>
      <c r="Y36" s="123">
        <v>23</v>
      </c>
      <c r="Z36" s="123" t="s">
        <v>95</v>
      </c>
      <c r="AA36" s="123" t="s">
        <v>95</v>
      </c>
      <c r="AB36" s="123" t="s">
        <v>95</v>
      </c>
      <c r="AC36" s="123" t="s">
        <v>95</v>
      </c>
      <c r="AD36" s="123" t="s">
        <v>95</v>
      </c>
      <c r="AE36" s="123" t="s">
        <v>95</v>
      </c>
      <c r="AF36" s="123" t="s">
        <v>95</v>
      </c>
      <c r="AG36" s="123" t="s">
        <v>95</v>
      </c>
      <c r="AH36" s="122">
        <f t="shared" si="18"/>
        <v>1.7158378526640004</v>
      </c>
      <c r="AI36" s="123" t="s">
        <v>95</v>
      </c>
      <c r="AJ36" s="123" t="s">
        <v>95</v>
      </c>
      <c r="AK36" s="123" t="s">
        <v>95</v>
      </c>
      <c r="AL36" s="123" t="s">
        <v>95</v>
      </c>
      <c r="AM36" s="126">
        <f t="shared" ref="AM36" si="19">SUM(K36,R36,Y36,AF36)</f>
        <v>23</v>
      </c>
      <c r="AN36" s="18"/>
    </row>
    <row r="37" spans="1:40" s="12" customFormat="1" ht="43.5" customHeight="1" x14ac:dyDescent="0.25">
      <c r="A37" s="127" t="str">
        <f>'1'!A35</f>
        <v>1.2.3.1</v>
      </c>
      <c r="B37" s="128" t="str">
        <f>'1'!B35</f>
        <v>Реализация мероприятий по интеллектуальному учету электричекой энергии</v>
      </c>
      <c r="C37" s="127" t="str">
        <f>'1'!C35</f>
        <v>L_ISUE_1.2.3.1_02</v>
      </c>
      <c r="D37" s="129">
        <f>'2'!G35</f>
        <v>8.7225000000000001</v>
      </c>
      <c r="E37" s="130" t="s">
        <v>95</v>
      </c>
      <c r="F37" s="131">
        <v>2.7566666666666668</v>
      </c>
      <c r="G37" s="130" t="s">
        <v>95</v>
      </c>
      <c r="H37" s="130" t="s">
        <v>95</v>
      </c>
      <c r="I37" s="130" t="s">
        <v>95</v>
      </c>
      <c r="J37" s="130" t="s">
        <v>95</v>
      </c>
      <c r="K37" s="130">
        <v>132</v>
      </c>
      <c r="L37" s="130" t="s">
        <v>95</v>
      </c>
      <c r="M37" s="131">
        <v>1.9316666666666669</v>
      </c>
      <c r="N37" s="130" t="s">
        <v>95</v>
      </c>
      <c r="O37" s="130" t="s">
        <v>95</v>
      </c>
      <c r="P37" s="130" t="s">
        <v>95</v>
      </c>
      <c r="Q37" s="130" t="s">
        <v>95</v>
      </c>
      <c r="R37" s="130">
        <v>88</v>
      </c>
      <c r="S37" s="130" t="s">
        <v>95</v>
      </c>
      <c r="T37" s="131">
        <f>0.548/1.2</f>
        <v>0.45666666666666672</v>
      </c>
      <c r="U37" s="130" t="s">
        <v>95</v>
      </c>
      <c r="V37" s="130" t="s">
        <v>95</v>
      </c>
      <c r="W37" s="130" t="s">
        <v>95</v>
      </c>
      <c r="X37" s="130" t="s">
        <v>95</v>
      </c>
      <c r="Y37" s="130">
        <v>24</v>
      </c>
      <c r="Z37" s="130" t="s">
        <v>95</v>
      </c>
      <c r="AA37" s="131">
        <f>4.293/1.2</f>
        <v>3.5775000000000001</v>
      </c>
      <c r="AB37" s="130" t="s">
        <v>95</v>
      </c>
      <c r="AC37" s="130" t="s">
        <v>95</v>
      </c>
      <c r="AD37" s="130" t="s">
        <v>95</v>
      </c>
      <c r="AE37" s="130" t="s">
        <v>95</v>
      </c>
      <c r="AF37" s="131">
        <v>133</v>
      </c>
      <c r="AG37" s="130"/>
      <c r="AH37" s="129">
        <f t="shared" si="18"/>
        <v>8.7225000000000001</v>
      </c>
      <c r="AI37" s="130" t="s">
        <v>95</v>
      </c>
      <c r="AJ37" s="130" t="s">
        <v>95</v>
      </c>
      <c r="AK37" s="130" t="s">
        <v>95</v>
      </c>
      <c r="AL37" s="130" t="s">
        <v>95</v>
      </c>
      <c r="AM37" s="132">
        <f t="shared" ref="AM37" si="20">SUM(K37,R37,Y37,AF37)</f>
        <v>377</v>
      </c>
      <c r="AN37" s="19"/>
    </row>
    <row r="38" spans="1:40" ht="60.75" customHeight="1" x14ac:dyDescent="0.25">
      <c r="A38" s="121" t="str">
        <f>'1'!A36</f>
        <v>1.4.1</v>
      </c>
      <c r="B38" s="125" t="str">
        <f>'1'!B36</f>
        <v>Новое строительство КЛЭП-0,4 кВ ТП-поселок-Дома№6,7,8,2,1,9,11,13,10,5,5А п. Можайское, Вологодский район</v>
      </c>
      <c r="C38" s="121" t="str">
        <f>'1'!C36</f>
        <v>L_KL_1.4.1_24</v>
      </c>
      <c r="D38" s="122">
        <f>'2'!G36</f>
        <v>2.6768101919520002</v>
      </c>
      <c r="E38" s="123" t="s">
        <v>95</v>
      </c>
      <c r="F38" s="123" t="s">
        <v>95</v>
      </c>
      <c r="G38" s="123" t="s">
        <v>95</v>
      </c>
      <c r="H38" s="123" t="s">
        <v>95</v>
      </c>
      <c r="I38" s="123" t="s">
        <v>95</v>
      </c>
      <c r="J38" s="123" t="s">
        <v>95</v>
      </c>
      <c r="K38" s="123" t="s">
        <v>95</v>
      </c>
      <c r="L38" s="123" t="s">
        <v>95</v>
      </c>
      <c r="M38" s="123" t="s">
        <v>95</v>
      </c>
      <c r="N38" s="123" t="s">
        <v>95</v>
      </c>
      <c r="O38" s="123" t="s">
        <v>95</v>
      </c>
      <c r="P38" s="123" t="s">
        <v>95</v>
      </c>
      <c r="Q38" s="123" t="s">
        <v>95</v>
      </c>
      <c r="R38" s="123" t="s">
        <v>95</v>
      </c>
      <c r="S38" s="123" t="s">
        <v>95</v>
      </c>
      <c r="T38" s="122">
        <f>D38</f>
        <v>2.6768101919520002</v>
      </c>
      <c r="U38" s="123" t="s">
        <v>95</v>
      </c>
      <c r="V38" s="123" t="s">
        <v>95</v>
      </c>
      <c r="W38" s="123">
        <v>0.96</v>
      </c>
      <c r="X38" s="123" t="s">
        <v>95</v>
      </c>
      <c r="Y38" s="123" t="s">
        <v>95</v>
      </c>
      <c r="Z38" s="123" t="s">
        <v>95</v>
      </c>
      <c r="AA38" s="123" t="s">
        <v>95</v>
      </c>
      <c r="AB38" s="123" t="s">
        <v>95</v>
      </c>
      <c r="AC38" s="123" t="s">
        <v>95</v>
      </c>
      <c r="AD38" s="123" t="s">
        <v>95</v>
      </c>
      <c r="AE38" s="123" t="s">
        <v>95</v>
      </c>
      <c r="AF38" s="123" t="s">
        <v>95</v>
      </c>
      <c r="AG38" s="123" t="s">
        <v>95</v>
      </c>
      <c r="AH38" s="122">
        <f t="shared" si="18"/>
        <v>2.6768101919520002</v>
      </c>
      <c r="AI38" s="123" t="s">
        <v>95</v>
      </c>
      <c r="AJ38" s="123" t="s">
        <v>95</v>
      </c>
      <c r="AK38" s="122">
        <f>W38</f>
        <v>0.96</v>
      </c>
      <c r="AL38" s="123" t="s">
        <v>95</v>
      </c>
      <c r="AM38" s="123" t="s">
        <v>95</v>
      </c>
      <c r="AN38" s="18"/>
    </row>
    <row r="39" spans="1:40" ht="18" x14ac:dyDescent="0.25">
      <c r="A39" s="55" t="s">
        <v>21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</row>
    <row r="40" spans="1:40" ht="24" customHeight="1" x14ac:dyDescent="0.25">
      <c r="A40" s="74" t="s">
        <v>22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</row>
    <row r="41" spans="1:40" ht="18" x14ac:dyDescent="0.25">
      <c r="A41" s="55" t="s">
        <v>107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</row>
    <row r="42" spans="1:40" ht="18" x14ac:dyDescent="0.25">
      <c r="A42" s="55" t="s">
        <v>108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</row>
    <row r="43" spans="1:40" ht="18" x14ac:dyDescent="0.25">
      <c r="A43" s="55" t="s">
        <v>109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</row>
    <row r="44" spans="1:40" ht="18" x14ac:dyDescent="0.25">
      <c r="A44" s="55" t="s">
        <v>110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</row>
    <row r="45" spans="1:40" ht="18" x14ac:dyDescent="0.25">
      <c r="A45" s="55" t="s">
        <v>111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</row>
    <row r="46" spans="1:40" ht="18" x14ac:dyDescent="0.25">
      <c r="A46" s="55" t="s">
        <v>112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</row>
    <row r="47" spans="1:40" ht="36.75" customHeight="1" x14ac:dyDescent="0.25">
      <c r="A47" s="74" t="s">
        <v>113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</row>
    <row r="48" spans="1:40" ht="18" x14ac:dyDescent="0.25">
      <c r="A48" s="74" t="s">
        <v>24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</row>
    <row r="49" spans="1:39" ht="30" customHeight="1" x14ac:dyDescent="0.25">
      <c r="A49" s="74" t="s">
        <v>383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</row>
    <row r="50" spans="1:39" x14ac:dyDescent="0.25">
      <c r="A50" s="3" t="s">
        <v>114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4"/>
      <c r="T50" s="4"/>
      <c r="U50" s="4"/>
      <c r="V50" s="4"/>
      <c r="W50" s="4"/>
      <c r="X50" s="4"/>
      <c r="Y50" s="4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36" customHeight="1" x14ac:dyDescent="0.25">
      <c r="A51" s="27" t="s">
        <v>115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</row>
    <row r="52" spans="1:39" x14ac:dyDescent="0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4"/>
      <c r="T52" s="4"/>
      <c r="U52" s="4"/>
      <c r="V52" s="4"/>
      <c r="W52" s="4"/>
      <c r="X52" s="4"/>
      <c r="Y52" s="4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</sheetData>
  <autoFilter ref="A17:AM51"/>
  <mergeCells count="33">
    <mergeCell ref="AI1:AM1"/>
    <mergeCell ref="AI3:AM3"/>
    <mergeCell ref="AI2:AM2"/>
    <mergeCell ref="D15:D16"/>
    <mergeCell ref="F15:K15"/>
    <mergeCell ref="A9:AM9"/>
    <mergeCell ref="A10:AM10"/>
    <mergeCell ref="A5:AM5"/>
    <mergeCell ref="A7:AM7"/>
    <mergeCell ref="M15:R15"/>
    <mergeCell ref="AA15:AF15"/>
    <mergeCell ref="AH15:AM15"/>
    <mergeCell ref="A12:A16"/>
    <mergeCell ref="B12:B16"/>
    <mergeCell ref="C12:C16"/>
    <mergeCell ref="D12:D14"/>
    <mergeCell ref="E12:AM12"/>
    <mergeCell ref="E13:K13"/>
    <mergeCell ref="L13:R13"/>
    <mergeCell ref="Z13:AF13"/>
    <mergeCell ref="AG13:AM13"/>
    <mergeCell ref="S13:Y13"/>
    <mergeCell ref="A48:AM48"/>
    <mergeCell ref="A49:AM49"/>
    <mergeCell ref="A51:AM51"/>
    <mergeCell ref="A40:AM40"/>
    <mergeCell ref="E14:K14"/>
    <mergeCell ref="L14:R14"/>
    <mergeCell ref="Z14:AF14"/>
    <mergeCell ref="AG14:AM14"/>
    <mergeCell ref="A47:AM47"/>
    <mergeCell ref="S14:Y14"/>
    <mergeCell ref="T15:Y15"/>
  </mergeCells>
  <pageMargins left="0.19685039370078741" right="0.19685039370078741" top="0.19685039370078741" bottom="0.19685039370078741" header="0.31496062992125984" footer="0.31496062992125984"/>
  <pageSetup paperSize="9" scale="3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N29"/>
  <sheetViews>
    <sheetView view="pageBreakPreview" zoomScale="75" zoomScaleNormal="100" zoomScaleSheetLayoutView="75" workbookViewId="0">
      <selection activeCell="AL17" sqref="AL17"/>
    </sheetView>
  </sheetViews>
  <sheetFormatPr defaultRowHeight="15" x14ac:dyDescent="0.25"/>
  <cols>
    <col min="1" max="1" width="15.42578125" customWidth="1"/>
    <col min="2" max="2" width="53.5703125" customWidth="1"/>
    <col min="3" max="3" width="22.5703125" customWidth="1"/>
    <col min="19" max="19" width="10.5703125" bestFit="1" customWidth="1"/>
    <col min="26" max="26" width="10" bestFit="1" customWidth="1"/>
  </cols>
  <sheetData>
    <row r="1" spans="1:40" ht="24.75" customHeight="1" x14ac:dyDescent="0.25">
      <c r="A1" s="6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61" t="s">
        <v>288</v>
      </c>
      <c r="AI1" s="61"/>
      <c r="AJ1" s="61"/>
      <c r="AK1" s="61"/>
      <c r="AL1" s="61"/>
      <c r="AM1" s="61"/>
      <c r="AN1" s="61"/>
    </row>
    <row r="2" spans="1:40" ht="80.25" customHeight="1" x14ac:dyDescent="0.25">
      <c r="A2" s="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104" t="s">
        <v>293</v>
      </c>
      <c r="AI2" s="104"/>
      <c r="AJ2" s="104"/>
      <c r="AK2" s="104"/>
      <c r="AL2" s="104"/>
      <c r="AM2" s="104"/>
      <c r="AN2" s="104"/>
    </row>
    <row r="3" spans="1:40" ht="18.75" customHeight="1" x14ac:dyDescent="0.25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66" t="s">
        <v>364</v>
      </c>
      <c r="AI3" s="66"/>
      <c r="AJ3" s="66"/>
      <c r="AK3" s="66"/>
      <c r="AL3" s="66"/>
    </row>
    <row r="4" spans="1:40" ht="18" x14ac:dyDescent="0.25">
      <c r="A4" s="55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</row>
    <row r="5" spans="1:40" ht="18" x14ac:dyDescent="0.25">
      <c r="A5" s="96" t="s">
        <v>146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</row>
    <row r="6" spans="1:40" ht="18" x14ac:dyDescent="0.25">
      <c r="A6" s="55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</row>
    <row r="7" spans="1:40" ht="18" x14ac:dyDescent="0.25">
      <c r="A7" s="54" t="s">
        <v>283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</row>
    <row r="8" spans="1:40" ht="18" x14ac:dyDescent="0.25">
      <c r="A8" s="55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</row>
    <row r="9" spans="1:40" ht="18" x14ac:dyDescent="0.25">
      <c r="A9" s="133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</row>
    <row r="10" spans="1:40" ht="18" x14ac:dyDescent="0.25">
      <c r="A10" s="55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</row>
    <row r="11" spans="1:40" ht="18" x14ac:dyDescent="0.25">
      <c r="A11" s="54" t="str">
        <f>'1'!A9:AI9</f>
        <v>Общество с ограниченной ответственностью "Городская электросетевая компания"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</row>
    <row r="12" spans="1:40" x14ac:dyDescent="0.25">
      <c r="A12" s="36" t="s">
        <v>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</row>
    <row r="13" spans="1:40" x14ac:dyDescent="0.2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40" ht="16.5" customHeight="1" x14ac:dyDescent="0.25">
      <c r="A14" s="68" t="s">
        <v>2</v>
      </c>
      <c r="B14" s="68" t="s">
        <v>42</v>
      </c>
      <c r="C14" s="68" t="s">
        <v>4</v>
      </c>
      <c r="D14" s="68" t="s">
        <v>147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</row>
    <row r="15" spans="1:40" x14ac:dyDescent="0.25">
      <c r="A15" s="68"/>
      <c r="B15" s="68"/>
      <c r="C15" s="68"/>
      <c r="D15" s="68" t="s">
        <v>148</v>
      </c>
      <c r="E15" s="68"/>
      <c r="F15" s="68"/>
      <c r="G15" s="68"/>
      <c r="H15" s="68"/>
      <c r="I15" s="68"/>
      <c r="J15" s="68"/>
      <c r="K15" s="68" t="s">
        <v>149</v>
      </c>
      <c r="L15" s="68"/>
      <c r="M15" s="68"/>
      <c r="N15" s="68"/>
      <c r="O15" s="68"/>
      <c r="P15" s="68"/>
      <c r="Q15" s="68"/>
      <c r="R15" s="68" t="s">
        <v>150</v>
      </c>
      <c r="S15" s="68"/>
      <c r="T15" s="68"/>
      <c r="U15" s="68"/>
      <c r="V15" s="68"/>
      <c r="W15" s="68"/>
      <c r="X15" s="68"/>
      <c r="Y15" s="68" t="s">
        <v>151</v>
      </c>
      <c r="Z15" s="68"/>
      <c r="AA15" s="68"/>
      <c r="AB15" s="68"/>
      <c r="AC15" s="68"/>
      <c r="AD15" s="68"/>
      <c r="AE15" s="68"/>
      <c r="AF15" s="68" t="s">
        <v>152</v>
      </c>
      <c r="AG15" s="68"/>
      <c r="AH15" s="68"/>
      <c r="AI15" s="68"/>
      <c r="AJ15" s="68"/>
      <c r="AK15" s="68"/>
      <c r="AL15" s="68"/>
    </row>
    <row r="16" spans="1:40" ht="60" x14ac:dyDescent="0.25">
      <c r="A16" s="68"/>
      <c r="B16" s="68"/>
      <c r="C16" s="68"/>
      <c r="D16" s="72" t="s">
        <v>99</v>
      </c>
      <c r="E16" s="68" t="s">
        <v>100</v>
      </c>
      <c r="F16" s="68"/>
      <c r="G16" s="68"/>
      <c r="H16" s="68"/>
      <c r="I16" s="68"/>
      <c r="J16" s="68"/>
      <c r="K16" s="72" t="s">
        <v>99</v>
      </c>
      <c r="L16" s="68" t="s">
        <v>100</v>
      </c>
      <c r="M16" s="68"/>
      <c r="N16" s="68"/>
      <c r="O16" s="68"/>
      <c r="P16" s="68"/>
      <c r="Q16" s="68"/>
      <c r="R16" s="72" t="s">
        <v>99</v>
      </c>
      <c r="S16" s="68" t="s">
        <v>100</v>
      </c>
      <c r="T16" s="68"/>
      <c r="U16" s="68"/>
      <c r="V16" s="68"/>
      <c r="W16" s="68"/>
      <c r="X16" s="68"/>
      <c r="Y16" s="72" t="s">
        <v>99</v>
      </c>
      <c r="Z16" s="68" t="s">
        <v>100</v>
      </c>
      <c r="AA16" s="68"/>
      <c r="AB16" s="68"/>
      <c r="AC16" s="68"/>
      <c r="AD16" s="68"/>
      <c r="AE16" s="68"/>
      <c r="AF16" s="72" t="s">
        <v>99</v>
      </c>
      <c r="AG16" s="68" t="s">
        <v>100</v>
      </c>
      <c r="AH16" s="68"/>
      <c r="AI16" s="68"/>
      <c r="AJ16" s="68"/>
      <c r="AK16" s="68"/>
      <c r="AL16" s="68"/>
    </row>
    <row r="17" spans="1:38" ht="60" x14ac:dyDescent="0.25">
      <c r="A17" s="68"/>
      <c r="B17" s="68"/>
      <c r="C17" s="68"/>
      <c r="D17" s="72" t="s">
        <v>101</v>
      </c>
      <c r="E17" s="72" t="s">
        <v>101</v>
      </c>
      <c r="F17" s="113" t="s">
        <v>153</v>
      </c>
      <c r="G17" s="113" t="s">
        <v>154</v>
      </c>
      <c r="H17" s="113" t="s">
        <v>155</v>
      </c>
      <c r="I17" s="113" t="s">
        <v>156</v>
      </c>
      <c r="J17" s="113" t="s">
        <v>157</v>
      </c>
      <c r="K17" s="72" t="s">
        <v>101</v>
      </c>
      <c r="L17" s="72" t="s">
        <v>101</v>
      </c>
      <c r="M17" s="113" t="s">
        <v>153</v>
      </c>
      <c r="N17" s="113" t="s">
        <v>154</v>
      </c>
      <c r="O17" s="113" t="s">
        <v>155</v>
      </c>
      <c r="P17" s="113" t="s">
        <v>156</v>
      </c>
      <c r="Q17" s="113" t="s">
        <v>157</v>
      </c>
      <c r="R17" s="72" t="s">
        <v>101</v>
      </c>
      <c r="S17" s="72" t="s">
        <v>101</v>
      </c>
      <c r="T17" s="113" t="s">
        <v>153</v>
      </c>
      <c r="U17" s="113" t="s">
        <v>154</v>
      </c>
      <c r="V17" s="113" t="s">
        <v>155</v>
      </c>
      <c r="W17" s="113" t="s">
        <v>156</v>
      </c>
      <c r="X17" s="113" t="s">
        <v>157</v>
      </c>
      <c r="Y17" s="72" t="s">
        <v>101</v>
      </c>
      <c r="Z17" s="72" t="s">
        <v>101</v>
      </c>
      <c r="AA17" s="113" t="s">
        <v>153</v>
      </c>
      <c r="AB17" s="113" t="s">
        <v>154</v>
      </c>
      <c r="AC17" s="113" t="s">
        <v>155</v>
      </c>
      <c r="AD17" s="113" t="s">
        <v>156</v>
      </c>
      <c r="AE17" s="113" t="s">
        <v>157</v>
      </c>
      <c r="AF17" s="72" t="s">
        <v>101</v>
      </c>
      <c r="AG17" s="72" t="s">
        <v>101</v>
      </c>
      <c r="AH17" s="113" t="s">
        <v>153</v>
      </c>
      <c r="AI17" s="113" t="s">
        <v>154</v>
      </c>
      <c r="AJ17" s="113" t="s">
        <v>155</v>
      </c>
      <c r="AK17" s="113" t="s">
        <v>156</v>
      </c>
      <c r="AL17" s="134" t="s">
        <v>157</v>
      </c>
    </row>
    <row r="18" spans="1:38" x14ac:dyDescent="0.25">
      <c r="A18" s="20">
        <v>1</v>
      </c>
      <c r="B18" s="20">
        <v>2</v>
      </c>
      <c r="C18" s="20">
        <v>3</v>
      </c>
      <c r="D18" s="16" t="s">
        <v>162</v>
      </c>
      <c r="E18" s="16" t="s">
        <v>161</v>
      </c>
      <c r="F18" s="16" t="s">
        <v>163</v>
      </c>
      <c r="G18" s="16" t="s">
        <v>164</v>
      </c>
      <c r="H18" s="16" t="s">
        <v>165</v>
      </c>
      <c r="I18" s="16" t="s">
        <v>166</v>
      </c>
      <c r="J18" s="16" t="s">
        <v>167</v>
      </c>
      <c r="K18" s="16" t="s">
        <v>168</v>
      </c>
      <c r="L18" s="16" t="s">
        <v>169</v>
      </c>
      <c r="M18" s="16" t="s">
        <v>170</v>
      </c>
      <c r="N18" s="16" t="s">
        <v>171</v>
      </c>
      <c r="O18" s="16" t="s">
        <v>172</v>
      </c>
      <c r="P18" s="16" t="s">
        <v>173</v>
      </c>
      <c r="Q18" s="16" t="s">
        <v>174</v>
      </c>
      <c r="R18" s="16" t="s">
        <v>175</v>
      </c>
      <c r="S18" s="16" t="s">
        <v>176</v>
      </c>
      <c r="T18" s="16" t="s">
        <v>177</v>
      </c>
      <c r="U18" s="16" t="s">
        <v>178</v>
      </c>
      <c r="V18" s="16" t="s">
        <v>179</v>
      </c>
      <c r="W18" s="16" t="s">
        <v>180</v>
      </c>
      <c r="X18" s="16" t="s">
        <v>181</v>
      </c>
      <c r="Y18" s="16" t="s">
        <v>182</v>
      </c>
      <c r="Z18" s="16" t="s">
        <v>183</v>
      </c>
      <c r="AA18" s="16" t="s">
        <v>184</v>
      </c>
      <c r="AB18" s="16" t="s">
        <v>185</v>
      </c>
      <c r="AC18" s="16" t="s">
        <v>186</v>
      </c>
      <c r="AD18" s="16" t="s">
        <v>187</v>
      </c>
      <c r="AE18" s="16" t="s">
        <v>188</v>
      </c>
      <c r="AF18" s="20">
        <v>5</v>
      </c>
      <c r="AG18" s="20">
        <v>6</v>
      </c>
      <c r="AH18" s="20">
        <v>7</v>
      </c>
      <c r="AI18" s="20">
        <v>8</v>
      </c>
      <c r="AJ18" s="20">
        <v>9</v>
      </c>
      <c r="AK18" s="20">
        <v>10</v>
      </c>
      <c r="AL18" s="20">
        <v>11</v>
      </c>
    </row>
    <row r="19" spans="1:38" ht="21" customHeight="1" x14ac:dyDescent="0.25">
      <c r="A19" s="100" t="str">
        <f>'4'!A18</f>
        <v>Всего, в т.ч.</v>
      </c>
      <c r="B19" s="100" t="str">
        <f>'4'!B18</f>
        <v>-</v>
      </c>
      <c r="C19" s="100" t="str">
        <f>'4'!C18</f>
        <v>-</v>
      </c>
      <c r="D19" s="98">
        <f>SUM(D20:D24)</f>
        <v>0</v>
      </c>
      <c r="E19" s="116">
        <f t="shared" ref="E19:AL19" si="0">SUM(E20:E24)</f>
        <v>0.68916666666666671</v>
      </c>
      <c r="F19" s="98">
        <f t="shared" si="0"/>
        <v>0</v>
      </c>
      <c r="G19" s="98">
        <f t="shared" si="0"/>
        <v>0</v>
      </c>
      <c r="H19" s="98">
        <f t="shared" si="0"/>
        <v>0</v>
      </c>
      <c r="I19" s="98">
        <f t="shared" si="0"/>
        <v>0</v>
      </c>
      <c r="J19" s="98">
        <f t="shared" si="0"/>
        <v>33</v>
      </c>
      <c r="K19" s="98">
        <f t="shared" si="0"/>
        <v>0</v>
      </c>
      <c r="L19" s="116">
        <f t="shared" si="0"/>
        <v>0.68916666666666671</v>
      </c>
      <c r="M19" s="98">
        <f t="shared" si="0"/>
        <v>0</v>
      </c>
      <c r="N19" s="98">
        <f t="shared" si="0"/>
        <v>0</v>
      </c>
      <c r="O19" s="98">
        <f t="shared" si="0"/>
        <v>0</v>
      </c>
      <c r="P19" s="98">
        <f t="shared" si="0"/>
        <v>0</v>
      </c>
      <c r="Q19" s="98">
        <f t="shared" si="0"/>
        <v>33</v>
      </c>
      <c r="R19" s="98">
        <f t="shared" si="0"/>
        <v>0</v>
      </c>
      <c r="S19" s="116">
        <f t="shared" si="0"/>
        <v>3.4705968846666675</v>
      </c>
      <c r="T19" s="98">
        <f t="shared" si="0"/>
        <v>3.26</v>
      </c>
      <c r="U19" s="98">
        <f t="shared" si="0"/>
        <v>0</v>
      </c>
      <c r="V19" s="98">
        <f t="shared" si="0"/>
        <v>0</v>
      </c>
      <c r="W19" s="98">
        <f t="shared" si="0"/>
        <v>0</v>
      </c>
      <c r="X19" s="98">
        <f t="shared" si="0"/>
        <v>33</v>
      </c>
      <c r="Y19" s="98">
        <f t="shared" si="0"/>
        <v>0</v>
      </c>
      <c r="Z19" s="116">
        <f t="shared" si="0"/>
        <v>0.68916666666666671</v>
      </c>
      <c r="AA19" s="98">
        <f t="shared" si="0"/>
        <v>0</v>
      </c>
      <c r="AB19" s="98">
        <f t="shared" si="0"/>
        <v>0</v>
      </c>
      <c r="AC19" s="98">
        <f t="shared" si="0"/>
        <v>0</v>
      </c>
      <c r="AD19" s="98">
        <f t="shared" si="0"/>
        <v>0</v>
      </c>
      <c r="AE19" s="98">
        <f t="shared" si="0"/>
        <v>33</v>
      </c>
      <c r="AF19" s="98">
        <f t="shared" si="0"/>
        <v>0</v>
      </c>
      <c r="AG19" s="116">
        <f t="shared" si="0"/>
        <v>5.5380968846666674</v>
      </c>
      <c r="AH19" s="98">
        <f t="shared" si="0"/>
        <v>3.26</v>
      </c>
      <c r="AI19" s="98">
        <f t="shared" si="0"/>
        <v>0</v>
      </c>
      <c r="AJ19" s="98">
        <f t="shared" si="0"/>
        <v>0</v>
      </c>
      <c r="AK19" s="98">
        <f t="shared" si="0"/>
        <v>0</v>
      </c>
      <c r="AL19" s="98">
        <f t="shared" si="0"/>
        <v>132</v>
      </c>
    </row>
    <row r="20" spans="1:38" ht="78.75" customHeight="1" x14ac:dyDescent="0.25">
      <c r="A20" s="100" t="str">
        <f>'1'!A21</f>
        <v>1.2.1.1</v>
      </c>
      <c r="B20" s="119" t="str">
        <f>'1'!B21</f>
        <v>Реконструкция трансформаторной подстанции 2х630 кВА с заменой силового трансформатора ТП "Авторемзавод-1" г. Грязовец</v>
      </c>
      <c r="C20" s="100" t="str">
        <f>'1'!C21</f>
        <v>L_TP_1.2.1.1_10</v>
      </c>
      <c r="D20" s="98" t="s">
        <v>95</v>
      </c>
      <c r="E20" s="98" t="s">
        <v>95</v>
      </c>
      <c r="F20" s="98" t="s">
        <v>95</v>
      </c>
      <c r="G20" s="98" t="s">
        <v>95</v>
      </c>
      <c r="H20" s="98" t="s">
        <v>95</v>
      </c>
      <c r="I20" s="98" t="s">
        <v>95</v>
      </c>
      <c r="J20" s="98" t="s">
        <v>95</v>
      </c>
      <c r="K20" s="98" t="s">
        <v>95</v>
      </c>
      <c r="L20" s="98" t="s">
        <v>95</v>
      </c>
      <c r="M20" s="98" t="s">
        <v>95</v>
      </c>
      <c r="N20" s="98" t="s">
        <v>95</v>
      </c>
      <c r="O20" s="98" t="s">
        <v>95</v>
      </c>
      <c r="P20" s="98" t="s">
        <v>95</v>
      </c>
      <c r="Q20" s="98" t="s">
        <v>95</v>
      </c>
      <c r="R20" s="98" t="s">
        <v>95</v>
      </c>
      <c r="S20" s="116">
        <v>0.94993164000000008</v>
      </c>
      <c r="T20" s="98">
        <v>1.26</v>
      </c>
      <c r="U20" s="98" t="s">
        <v>95</v>
      </c>
      <c r="V20" s="98" t="s">
        <v>95</v>
      </c>
      <c r="W20" s="98" t="s">
        <v>95</v>
      </c>
      <c r="X20" s="98" t="s">
        <v>95</v>
      </c>
      <c r="Y20" s="98" t="s">
        <v>95</v>
      </c>
      <c r="Z20" s="116" t="s">
        <v>95</v>
      </c>
      <c r="AA20" s="98" t="s">
        <v>95</v>
      </c>
      <c r="AB20" s="98" t="s">
        <v>95</v>
      </c>
      <c r="AC20" s="98" t="s">
        <v>95</v>
      </c>
      <c r="AD20" s="98" t="s">
        <v>95</v>
      </c>
      <c r="AE20" s="98" t="s">
        <v>95</v>
      </c>
      <c r="AF20" s="98" t="s">
        <v>95</v>
      </c>
      <c r="AG20" s="116">
        <v>0.94993164000000008</v>
      </c>
      <c r="AH20" s="98">
        <v>1.26</v>
      </c>
      <c r="AI20" s="98" t="s">
        <v>95</v>
      </c>
      <c r="AJ20" s="98" t="s">
        <v>95</v>
      </c>
      <c r="AK20" s="98" t="s">
        <v>95</v>
      </c>
      <c r="AL20" s="98"/>
    </row>
    <row r="21" spans="1:38" ht="75" customHeight="1" x14ac:dyDescent="0.25">
      <c r="A21" s="100" t="str">
        <f>'1'!A22</f>
        <v>1.2.1.1</v>
      </c>
      <c r="B21" s="119" t="str">
        <f>'1'!B22</f>
        <v xml:space="preserve">Реконструкция трансформаторной подстанции 1х400 кВА с заменой силового трансформатора ЗТП-8 п. Ермаково, Вологодский район </v>
      </c>
      <c r="C21" s="100" t="str">
        <f>'1'!C22</f>
        <v>L_TP_1.2.1.1_11</v>
      </c>
      <c r="D21" s="98" t="s">
        <v>95</v>
      </c>
      <c r="E21" s="98" t="s">
        <v>95</v>
      </c>
      <c r="F21" s="98" t="s">
        <v>95</v>
      </c>
      <c r="G21" s="98" t="s">
        <v>95</v>
      </c>
      <c r="H21" s="98" t="s">
        <v>95</v>
      </c>
      <c r="I21" s="98" t="s">
        <v>95</v>
      </c>
      <c r="J21" s="98" t="s">
        <v>95</v>
      </c>
      <c r="K21" s="98" t="s">
        <v>95</v>
      </c>
      <c r="L21" s="98" t="s">
        <v>95</v>
      </c>
      <c r="M21" s="98" t="s">
        <v>95</v>
      </c>
      <c r="N21" s="98" t="s">
        <v>95</v>
      </c>
      <c r="O21" s="98" t="s">
        <v>95</v>
      </c>
      <c r="P21" s="98" t="s">
        <v>95</v>
      </c>
      <c r="Q21" s="98" t="s">
        <v>95</v>
      </c>
      <c r="R21" s="98" t="s">
        <v>95</v>
      </c>
      <c r="S21" s="116">
        <v>0.36630342000000005</v>
      </c>
      <c r="T21" s="98">
        <v>0.4</v>
      </c>
      <c r="U21" s="98" t="s">
        <v>95</v>
      </c>
      <c r="V21" s="98" t="s">
        <v>95</v>
      </c>
      <c r="W21" s="98" t="s">
        <v>95</v>
      </c>
      <c r="X21" s="98" t="s">
        <v>95</v>
      </c>
      <c r="Y21" s="98" t="s">
        <v>95</v>
      </c>
      <c r="Z21" s="116" t="s">
        <v>95</v>
      </c>
      <c r="AA21" s="98" t="s">
        <v>95</v>
      </c>
      <c r="AB21" s="98" t="s">
        <v>95</v>
      </c>
      <c r="AC21" s="98" t="s">
        <v>95</v>
      </c>
      <c r="AD21" s="98" t="s">
        <v>95</v>
      </c>
      <c r="AE21" s="98" t="s">
        <v>95</v>
      </c>
      <c r="AF21" s="98" t="s">
        <v>95</v>
      </c>
      <c r="AG21" s="116">
        <v>0.36630342000000005</v>
      </c>
      <c r="AH21" s="98">
        <v>0.4</v>
      </c>
      <c r="AI21" s="98" t="s">
        <v>95</v>
      </c>
      <c r="AJ21" s="98" t="s">
        <v>95</v>
      </c>
      <c r="AK21" s="98" t="s">
        <v>95</v>
      </c>
      <c r="AL21" s="98"/>
    </row>
    <row r="22" spans="1:38" ht="75.75" customHeight="1" x14ac:dyDescent="0.25">
      <c r="A22" s="100" t="str">
        <f>'1'!A23</f>
        <v>1.2.1.1</v>
      </c>
      <c r="B22" s="119" t="str">
        <f>'1'!B23</f>
        <v>Реконструкция трансформаторной подстанции 2х400 кВА заменой силовых трансформаторов ТП "Котельная" г. Вологда,, Пошехонское шоссе д. 18</v>
      </c>
      <c r="C22" s="100" t="str">
        <f>'1'!C23</f>
        <v>L_TP_1.2.1.1_12</v>
      </c>
      <c r="D22" s="98" t="s">
        <v>95</v>
      </c>
      <c r="E22" s="98" t="s">
        <v>95</v>
      </c>
      <c r="F22" s="98" t="s">
        <v>95</v>
      </c>
      <c r="G22" s="98" t="s">
        <v>95</v>
      </c>
      <c r="H22" s="98" t="s">
        <v>95</v>
      </c>
      <c r="I22" s="98" t="s">
        <v>95</v>
      </c>
      <c r="J22" s="98" t="s">
        <v>95</v>
      </c>
      <c r="K22" s="98" t="s">
        <v>95</v>
      </c>
      <c r="L22" s="98" t="s">
        <v>95</v>
      </c>
      <c r="M22" s="98" t="s">
        <v>95</v>
      </c>
      <c r="N22" s="98" t="s">
        <v>95</v>
      </c>
      <c r="O22" s="98" t="s">
        <v>95</v>
      </c>
      <c r="P22" s="98" t="s">
        <v>95</v>
      </c>
      <c r="Q22" s="98" t="s">
        <v>95</v>
      </c>
      <c r="R22" s="98" t="s">
        <v>95</v>
      </c>
      <c r="S22" s="116">
        <v>0.7325986080000001</v>
      </c>
      <c r="T22" s="98">
        <v>0.8</v>
      </c>
      <c r="U22" s="98" t="s">
        <v>95</v>
      </c>
      <c r="V22" s="98" t="s">
        <v>95</v>
      </c>
      <c r="W22" s="98" t="s">
        <v>95</v>
      </c>
      <c r="X22" s="98" t="s">
        <v>95</v>
      </c>
      <c r="Y22" s="98" t="s">
        <v>95</v>
      </c>
      <c r="Z22" s="116" t="s">
        <v>95</v>
      </c>
      <c r="AA22" s="98" t="s">
        <v>95</v>
      </c>
      <c r="AB22" s="98" t="s">
        <v>95</v>
      </c>
      <c r="AC22" s="98" t="s">
        <v>95</v>
      </c>
      <c r="AD22" s="98" t="s">
        <v>95</v>
      </c>
      <c r="AE22" s="98" t="s">
        <v>95</v>
      </c>
      <c r="AF22" s="98" t="s">
        <v>95</v>
      </c>
      <c r="AG22" s="116">
        <v>0.7325986080000001</v>
      </c>
      <c r="AH22" s="98">
        <v>0.8</v>
      </c>
      <c r="AI22" s="98" t="s">
        <v>95</v>
      </c>
      <c r="AJ22" s="98" t="s">
        <v>95</v>
      </c>
      <c r="AK22" s="98" t="s">
        <v>95</v>
      </c>
      <c r="AL22" s="98" t="s">
        <v>95</v>
      </c>
    </row>
    <row r="23" spans="1:38" ht="81" customHeight="1" x14ac:dyDescent="0.25">
      <c r="A23" s="100" t="str">
        <f>'1'!A28</f>
        <v>1.2.1.1</v>
      </c>
      <c r="B23" s="119" t="str">
        <f>'1'!B28</f>
        <v xml:space="preserve">Реконструкция трансформаторной подстанции 2х400 кВА с заменой силовых трансформаторов ЗТП-Надеево-1 п. Надеево, Вологодский район </v>
      </c>
      <c r="C23" s="100" t="str">
        <f>'1'!C28</f>
        <v>L_TP_1.2.1.1_17</v>
      </c>
      <c r="D23" s="98" t="s">
        <v>95</v>
      </c>
      <c r="E23" s="98" t="s">
        <v>95</v>
      </c>
      <c r="F23" s="98" t="s">
        <v>95</v>
      </c>
      <c r="G23" s="98" t="s">
        <v>95</v>
      </c>
      <c r="H23" s="98" t="s">
        <v>95</v>
      </c>
      <c r="I23" s="98" t="s">
        <v>95</v>
      </c>
      <c r="J23" s="98" t="s">
        <v>95</v>
      </c>
      <c r="K23" s="98" t="s">
        <v>95</v>
      </c>
      <c r="L23" s="98" t="s">
        <v>95</v>
      </c>
      <c r="M23" s="98" t="s">
        <v>95</v>
      </c>
      <c r="N23" s="98" t="s">
        <v>95</v>
      </c>
      <c r="O23" s="98" t="s">
        <v>95</v>
      </c>
      <c r="P23" s="98" t="s">
        <v>95</v>
      </c>
      <c r="Q23" s="98" t="s">
        <v>95</v>
      </c>
      <c r="R23" s="98" t="s">
        <v>95</v>
      </c>
      <c r="S23" s="116">
        <v>0.73259655000000001</v>
      </c>
      <c r="T23" s="98">
        <v>0.8</v>
      </c>
      <c r="U23" s="98" t="s">
        <v>95</v>
      </c>
      <c r="V23" s="98" t="s">
        <v>95</v>
      </c>
      <c r="W23" s="98" t="s">
        <v>95</v>
      </c>
      <c r="X23" s="98" t="s">
        <v>95</v>
      </c>
      <c r="Y23" s="98" t="s">
        <v>95</v>
      </c>
      <c r="Z23" s="116" t="s">
        <v>95</v>
      </c>
      <c r="AA23" s="98" t="s">
        <v>95</v>
      </c>
      <c r="AB23" s="98" t="s">
        <v>95</v>
      </c>
      <c r="AC23" s="98" t="s">
        <v>95</v>
      </c>
      <c r="AD23" s="98" t="s">
        <v>95</v>
      </c>
      <c r="AE23" s="98" t="s">
        <v>95</v>
      </c>
      <c r="AF23" s="98" t="s">
        <v>95</v>
      </c>
      <c r="AG23" s="116">
        <v>0.73259655000000001</v>
      </c>
      <c r="AH23" s="98">
        <v>0.8</v>
      </c>
      <c r="AI23" s="98" t="s">
        <v>95</v>
      </c>
      <c r="AJ23" s="98" t="s">
        <v>95</v>
      </c>
      <c r="AK23" s="98" t="s">
        <v>95</v>
      </c>
      <c r="AL23" s="98" t="s">
        <v>95</v>
      </c>
    </row>
    <row r="24" spans="1:38" ht="69.75" customHeight="1" x14ac:dyDescent="0.25">
      <c r="A24" s="100" t="str">
        <f>'1'!A35</f>
        <v>1.2.3.1</v>
      </c>
      <c r="B24" s="119" t="str">
        <f>'1'!B35</f>
        <v>Реализация мероприятий по интеллектуальному учету электричекой энергии</v>
      </c>
      <c r="C24" s="100" t="str">
        <f>'1'!C35</f>
        <v>L_ISUE_1.2.3.1_02</v>
      </c>
      <c r="D24" s="98" t="s">
        <v>95</v>
      </c>
      <c r="E24" s="116">
        <v>0.68916666666666671</v>
      </c>
      <c r="F24" s="98" t="s">
        <v>95</v>
      </c>
      <c r="G24" s="98" t="s">
        <v>95</v>
      </c>
      <c r="H24" s="98" t="s">
        <v>95</v>
      </c>
      <c r="I24" s="98" t="s">
        <v>95</v>
      </c>
      <c r="J24" s="98">
        <v>33</v>
      </c>
      <c r="K24" s="98" t="s">
        <v>95</v>
      </c>
      <c r="L24" s="116">
        <v>0.68916666666666671</v>
      </c>
      <c r="M24" s="98" t="s">
        <v>95</v>
      </c>
      <c r="N24" s="98" t="s">
        <v>95</v>
      </c>
      <c r="O24" s="98" t="s">
        <v>95</v>
      </c>
      <c r="P24" s="98" t="s">
        <v>95</v>
      </c>
      <c r="Q24" s="98">
        <v>33</v>
      </c>
      <c r="R24" s="98" t="s">
        <v>95</v>
      </c>
      <c r="S24" s="116">
        <v>0.68916666666666671</v>
      </c>
      <c r="T24" s="98" t="s">
        <v>95</v>
      </c>
      <c r="U24" s="98" t="s">
        <v>95</v>
      </c>
      <c r="V24" s="98" t="s">
        <v>95</v>
      </c>
      <c r="W24" s="98" t="s">
        <v>95</v>
      </c>
      <c r="X24" s="98">
        <v>33</v>
      </c>
      <c r="Y24" s="98" t="s">
        <v>95</v>
      </c>
      <c r="Z24" s="116">
        <v>0.68916666666666671</v>
      </c>
      <c r="AA24" s="98" t="s">
        <v>95</v>
      </c>
      <c r="AB24" s="98" t="s">
        <v>95</v>
      </c>
      <c r="AC24" s="98" t="s">
        <v>95</v>
      </c>
      <c r="AD24" s="98" t="s">
        <v>95</v>
      </c>
      <c r="AE24" s="98">
        <v>33</v>
      </c>
      <c r="AF24" s="98" t="s">
        <v>95</v>
      </c>
      <c r="AG24" s="116">
        <v>2.7566666666666668</v>
      </c>
      <c r="AH24" s="98" t="s">
        <v>95</v>
      </c>
      <c r="AI24" s="98" t="s">
        <v>95</v>
      </c>
      <c r="AJ24" s="98" t="s">
        <v>95</v>
      </c>
      <c r="AK24" s="98" t="s">
        <v>95</v>
      </c>
      <c r="AL24" s="98">
        <v>132</v>
      </c>
    </row>
    <row r="25" spans="1:38" ht="18" x14ac:dyDescent="0.25">
      <c r="A25" s="55" t="s">
        <v>21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</row>
    <row r="26" spans="1:38" ht="18" x14ac:dyDescent="0.25">
      <c r="A26" s="55" t="s">
        <v>158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</row>
    <row r="27" spans="1:38" ht="18" x14ac:dyDescent="0.25">
      <c r="A27" s="55" t="s">
        <v>159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</row>
    <row r="28" spans="1:38" x14ac:dyDescent="0.25">
      <c r="A28" s="102" t="s">
        <v>160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</row>
    <row r="29" spans="1:38" x14ac:dyDescent="0.25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</row>
  </sheetData>
  <autoFilter ref="A18:AL29"/>
  <mergeCells count="21">
    <mergeCell ref="A5:AL5"/>
    <mergeCell ref="A7:AL7"/>
    <mergeCell ref="AH1:AN1"/>
    <mergeCell ref="AH2:AN2"/>
    <mergeCell ref="A11:AL11"/>
    <mergeCell ref="A12:AL12"/>
    <mergeCell ref="A14:A17"/>
    <mergeCell ref="B14:B17"/>
    <mergeCell ref="C14:C17"/>
    <mergeCell ref="D14:AL14"/>
    <mergeCell ref="D15:J15"/>
    <mergeCell ref="K15:Q15"/>
    <mergeCell ref="R15:X15"/>
    <mergeCell ref="Y15:AE15"/>
    <mergeCell ref="AF15:AL15"/>
    <mergeCell ref="E16:J16"/>
    <mergeCell ref="A28:AL29"/>
    <mergeCell ref="L16:Q16"/>
    <mergeCell ref="S16:X16"/>
    <mergeCell ref="Z16:AE16"/>
    <mergeCell ref="AG16:AL16"/>
  </mergeCells>
  <pageMargins left="0.19685039370078741" right="0.19685039370078741" top="0.74803149606299213" bottom="0.74803149606299213" header="0.31496062992125984" footer="0.31496062992125984"/>
  <pageSetup paperSize="9" scale="3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L33"/>
  <sheetViews>
    <sheetView view="pageBreakPreview" topLeftCell="A10" zoomScale="70" zoomScaleNormal="100" zoomScaleSheetLayoutView="70" workbookViewId="0">
      <selection activeCell="S27" sqref="S27"/>
    </sheetView>
  </sheetViews>
  <sheetFormatPr defaultRowHeight="15" x14ac:dyDescent="0.25"/>
  <cols>
    <col min="1" max="1" width="14.7109375" customWidth="1"/>
    <col min="2" max="2" width="50.85546875" customWidth="1"/>
    <col min="3" max="3" width="25.42578125" customWidth="1"/>
    <col min="4" max="4" width="9.28515625" bestFit="1" customWidth="1"/>
    <col min="5" max="5" width="18" bestFit="1" customWidth="1"/>
    <col min="6" max="11" width="9.28515625" bestFit="1" customWidth="1"/>
    <col min="12" max="12" width="18" bestFit="1" customWidth="1"/>
    <col min="13" max="18" width="9.28515625" bestFit="1" customWidth="1"/>
    <col min="19" max="19" width="18" bestFit="1" customWidth="1"/>
    <col min="20" max="25" width="9.28515625" bestFit="1" customWidth="1"/>
    <col min="26" max="26" width="15.7109375" customWidth="1"/>
    <col min="27" max="37" width="9.28515625" bestFit="1" customWidth="1"/>
    <col min="38" max="38" width="13.140625" customWidth="1"/>
  </cols>
  <sheetData>
    <row r="1" spans="1:38" ht="31.5" customHeight="1" x14ac:dyDescent="0.25">
      <c r="A1" s="6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60"/>
      <c r="AH1" s="61" t="s">
        <v>288</v>
      </c>
      <c r="AI1" s="61"/>
      <c r="AJ1" s="61"/>
      <c r="AK1" s="61"/>
      <c r="AL1" s="61"/>
    </row>
    <row r="2" spans="1:38" ht="77.25" customHeight="1" x14ac:dyDescent="0.25">
      <c r="A2" s="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0"/>
      <c r="AH2" s="104" t="s">
        <v>293</v>
      </c>
      <c r="AI2" s="104"/>
      <c r="AJ2" s="104"/>
      <c r="AK2" s="104"/>
      <c r="AL2" s="104"/>
    </row>
    <row r="3" spans="1:38" ht="46.5" customHeight="1" x14ac:dyDescent="0.25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0"/>
      <c r="AH3" s="58" t="s">
        <v>364</v>
      </c>
      <c r="AI3" s="58"/>
      <c r="AJ3" s="58"/>
      <c r="AK3" s="58"/>
      <c r="AL3" s="58"/>
    </row>
    <row r="4" spans="1:38" ht="18" x14ac:dyDescent="0.25">
      <c r="A4" s="46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60"/>
      <c r="AH4" s="60"/>
      <c r="AI4" s="60"/>
      <c r="AJ4" s="60"/>
      <c r="AK4" s="60"/>
      <c r="AL4" s="60"/>
    </row>
    <row r="5" spans="1:38" ht="18" x14ac:dyDescent="0.25">
      <c r="A5" s="96" t="s">
        <v>146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</row>
    <row r="6" spans="1:38" ht="18" x14ac:dyDescent="0.25">
      <c r="A6" s="55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</row>
    <row r="7" spans="1:38" ht="18" x14ac:dyDescent="0.25">
      <c r="A7" s="54" t="s">
        <v>376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</row>
    <row r="8" spans="1:38" ht="18" x14ac:dyDescent="0.25">
      <c r="A8" s="55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</row>
    <row r="9" spans="1:38" ht="18" x14ac:dyDescent="0.25">
      <c r="A9" s="133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</row>
    <row r="10" spans="1:38" ht="18" x14ac:dyDescent="0.25">
      <c r="A10" s="55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</row>
    <row r="11" spans="1:38" ht="18" x14ac:dyDescent="0.25">
      <c r="A11" s="54" t="str">
        <f>'1'!A9:AI9</f>
        <v>Общество с ограниченной ответственностью "Городская электросетевая компания"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</row>
    <row r="12" spans="1:38" x14ac:dyDescent="0.25">
      <c r="A12" s="36" t="s">
        <v>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</row>
    <row r="13" spans="1:38" x14ac:dyDescent="0.2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ht="16.5" customHeight="1" x14ac:dyDescent="0.25">
      <c r="A14" s="68" t="s">
        <v>2</v>
      </c>
      <c r="B14" s="68" t="s">
        <v>42</v>
      </c>
      <c r="C14" s="68" t="s">
        <v>4</v>
      </c>
      <c r="D14" s="68" t="s">
        <v>147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</row>
    <row r="15" spans="1:38" x14ac:dyDescent="0.25">
      <c r="A15" s="68"/>
      <c r="B15" s="68"/>
      <c r="C15" s="68"/>
      <c r="D15" s="68" t="s">
        <v>148</v>
      </c>
      <c r="E15" s="68"/>
      <c r="F15" s="68"/>
      <c r="G15" s="68"/>
      <c r="H15" s="68"/>
      <c r="I15" s="68"/>
      <c r="J15" s="68"/>
      <c r="K15" s="68" t="s">
        <v>149</v>
      </c>
      <c r="L15" s="68"/>
      <c r="M15" s="68"/>
      <c r="N15" s="68"/>
      <c r="O15" s="68"/>
      <c r="P15" s="68"/>
      <c r="Q15" s="68"/>
      <c r="R15" s="68" t="s">
        <v>150</v>
      </c>
      <c r="S15" s="68"/>
      <c r="T15" s="68"/>
      <c r="U15" s="68"/>
      <c r="V15" s="68"/>
      <c r="W15" s="68"/>
      <c r="X15" s="68"/>
      <c r="Y15" s="68" t="s">
        <v>151</v>
      </c>
      <c r="Z15" s="68"/>
      <c r="AA15" s="68"/>
      <c r="AB15" s="68"/>
      <c r="AC15" s="68"/>
      <c r="AD15" s="68"/>
      <c r="AE15" s="68"/>
      <c r="AF15" s="68" t="s">
        <v>152</v>
      </c>
      <c r="AG15" s="68"/>
      <c r="AH15" s="68"/>
      <c r="AI15" s="68"/>
      <c r="AJ15" s="68"/>
      <c r="AK15" s="68"/>
      <c r="AL15" s="68"/>
    </row>
    <row r="16" spans="1:38" ht="60" x14ac:dyDescent="0.25">
      <c r="A16" s="68"/>
      <c r="B16" s="68"/>
      <c r="C16" s="68"/>
      <c r="D16" s="72" t="s">
        <v>99</v>
      </c>
      <c r="E16" s="68" t="s">
        <v>100</v>
      </c>
      <c r="F16" s="68"/>
      <c r="G16" s="68"/>
      <c r="H16" s="68"/>
      <c r="I16" s="68"/>
      <c r="J16" s="68"/>
      <c r="K16" s="72" t="s">
        <v>99</v>
      </c>
      <c r="L16" s="68" t="s">
        <v>100</v>
      </c>
      <c r="M16" s="68"/>
      <c r="N16" s="68"/>
      <c r="O16" s="68"/>
      <c r="P16" s="68"/>
      <c r="Q16" s="68"/>
      <c r="R16" s="72" t="s">
        <v>99</v>
      </c>
      <c r="S16" s="68" t="s">
        <v>100</v>
      </c>
      <c r="T16" s="68"/>
      <c r="U16" s="68"/>
      <c r="V16" s="68"/>
      <c r="W16" s="68"/>
      <c r="X16" s="68"/>
      <c r="Y16" s="72" t="s">
        <v>99</v>
      </c>
      <c r="Z16" s="68" t="s">
        <v>100</v>
      </c>
      <c r="AA16" s="68"/>
      <c r="AB16" s="68"/>
      <c r="AC16" s="68"/>
      <c r="AD16" s="68"/>
      <c r="AE16" s="68"/>
      <c r="AF16" s="72" t="s">
        <v>99</v>
      </c>
      <c r="AG16" s="68" t="s">
        <v>100</v>
      </c>
      <c r="AH16" s="68"/>
      <c r="AI16" s="68"/>
      <c r="AJ16" s="68"/>
      <c r="AK16" s="68"/>
      <c r="AL16" s="68"/>
    </row>
    <row r="17" spans="1:38" ht="60" x14ac:dyDescent="0.25">
      <c r="A17" s="68"/>
      <c r="B17" s="68"/>
      <c r="C17" s="68"/>
      <c r="D17" s="72" t="s">
        <v>101</v>
      </c>
      <c r="E17" s="72" t="s">
        <v>101</v>
      </c>
      <c r="F17" s="113" t="s">
        <v>153</v>
      </c>
      <c r="G17" s="113" t="s">
        <v>154</v>
      </c>
      <c r="H17" s="113" t="s">
        <v>155</v>
      </c>
      <c r="I17" s="113" t="s">
        <v>156</v>
      </c>
      <c r="J17" s="113" t="s">
        <v>157</v>
      </c>
      <c r="K17" s="72" t="s">
        <v>101</v>
      </c>
      <c r="L17" s="72" t="s">
        <v>101</v>
      </c>
      <c r="M17" s="113" t="s">
        <v>153</v>
      </c>
      <c r="N17" s="113" t="s">
        <v>154</v>
      </c>
      <c r="O17" s="113" t="s">
        <v>155</v>
      </c>
      <c r="P17" s="113" t="s">
        <v>156</v>
      </c>
      <c r="Q17" s="113" t="s">
        <v>157</v>
      </c>
      <c r="R17" s="72" t="s">
        <v>101</v>
      </c>
      <c r="S17" s="72" t="s">
        <v>101</v>
      </c>
      <c r="T17" s="113" t="s">
        <v>153</v>
      </c>
      <c r="U17" s="113" t="s">
        <v>154</v>
      </c>
      <c r="V17" s="113" t="s">
        <v>155</v>
      </c>
      <c r="W17" s="113" t="s">
        <v>156</v>
      </c>
      <c r="X17" s="113" t="s">
        <v>157</v>
      </c>
      <c r="Y17" s="72" t="s">
        <v>101</v>
      </c>
      <c r="Z17" s="72" t="s">
        <v>101</v>
      </c>
      <c r="AA17" s="113" t="s">
        <v>153</v>
      </c>
      <c r="AB17" s="113" t="s">
        <v>154</v>
      </c>
      <c r="AC17" s="113" t="s">
        <v>155</v>
      </c>
      <c r="AD17" s="113" t="s">
        <v>156</v>
      </c>
      <c r="AE17" s="113" t="s">
        <v>157</v>
      </c>
      <c r="AF17" s="72" t="s">
        <v>101</v>
      </c>
      <c r="AG17" s="72" t="s">
        <v>101</v>
      </c>
      <c r="AH17" s="113" t="s">
        <v>153</v>
      </c>
      <c r="AI17" s="113" t="s">
        <v>154</v>
      </c>
      <c r="AJ17" s="113" t="s">
        <v>155</v>
      </c>
      <c r="AK17" s="113" t="s">
        <v>156</v>
      </c>
      <c r="AL17" s="113" t="s">
        <v>157</v>
      </c>
    </row>
    <row r="18" spans="1:38" x14ac:dyDescent="0.25">
      <c r="A18" s="72">
        <v>1</v>
      </c>
      <c r="B18" s="72">
        <v>2</v>
      </c>
      <c r="C18" s="72">
        <v>3</v>
      </c>
      <c r="D18" s="110" t="s">
        <v>162</v>
      </c>
      <c r="E18" s="110" t="s">
        <v>161</v>
      </c>
      <c r="F18" s="110" t="s">
        <v>163</v>
      </c>
      <c r="G18" s="110" t="s">
        <v>164</v>
      </c>
      <c r="H18" s="110" t="s">
        <v>165</v>
      </c>
      <c r="I18" s="110" t="s">
        <v>166</v>
      </c>
      <c r="J18" s="110" t="s">
        <v>167</v>
      </c>
      <c r="K18" s="110" t="s">
        <v>168</v>
      </c>
      <c r="L18" s="110" t="s">
        <v>169</v>
      </c>
      <c r="M18" s="110" t="s">
        <v>170</v>
      </c>
      <c r="N18" s="110" t="s">
        <v>171</v>
      </c>
      <c r="O18" s="110" t="s">
        <v>172</v>
      </c>
      <c r="P18" s="110" t="s">
        <v>173</v>
      </c>
      <c r="Q18" s="110" t="s">
        <v>174</v>
      </c>
      <c r="R18" s="110" t="s">
        <v>175</v>
      </c>
      <c r="S18" s="110" t="s">
        <v>176</v>
      </c>
      <c r="T18" s="110" t="s">
        <v>177</v>
      </c>
      <c r="U18" s="110" t="s">
        <v>178</v>
      </c>
      <c r="V18" s="110" t="s">
        <v>179</v>
      </c>
      <c r="W18" s="110" t="s">
        <v>180</v>
      </c>
      <c r="X18" s="110" t="s">
        <v>181</v>
      </c>
      <c r="Y18" s="110" t="s">
        <v>182</v>
      </c>
      <c r="Z18" s="110" t="s">
        <v>183</v>
      </c>
      <c r="AA18" s="110" t="s">
        <v>184</v>
      </c>
      <c r="AB18" s="110" t="s">
        <v>185</v>
      </c>
      <c r="AC18" s="110" t="s">
        <v>186</v>
      </c>
      <c r="AD18" s="110" t="s">
        <v>187</v>
      </c>
      <c r="AE18" s="110" t="s">
        <v>188</v>
      </c>
      <c r="AF18" s="72">
        <v>5</v>
      </c>
      <c r="AG18" s="72">
        <v>6</v>
      </c>
      <c r="AH18" s="72">
        <v>7</v>
      </c>
      <c r="AI18" s="72">
        <v>8</v>
      </c>
      <c r="AJ18" s="72">
        <v>9</v>
      </c>
      <c r="AK18" s="72">
        <v>10</v>
      </c>
      <c r="AL18" s="72">
        <v>11</v>
      </c>
    </row>
    <row r="19" spans="1:38" ht="36.75" customHeight="1" x14ac:dyDescent="0.25">
      <c r="A19" s="100" t="str">
        <f>'4'!A18</f>
        <v>Всего, в т.ч.</v>
      </c>
      <c r="B19" s="100" t="str">
        <f>'4'!B18</f>
        <v>-</v>
      </c>
      <c r="C19" s="100" t="str">
        <f>'4'!C18</f>
        <v>-</v>
      </c>
      <c r="D19" s="98">
        <f>SUM(D20:D28)</f>
        <v>0</v>
      </c>
      <c r="E19" s="116">
        <f t="shared" ref="E19:AL19" si="0">SUM(E20:E28)</f>
        <v>0.48291666666666672</v>
      </c>
      <c r="F19" s="98">
        <f t="shared" si="0"/>
        <v>0</v>
      </c>
      <c r="G19" s="98">
        <f t="shared" si="0"/>
        <v>0</v>
      </c>
      <c r="H19" s="98">
        <f t="shared" si="0"/>
        <v>0</v>
      </c>
      <c r="I19" s="98">
        <f t="shared" si="0"/>
        <v>0</v>
      </c>
      <c r="J19" s="98">
        <f t="shared" si="0"/>
        <v>22</v>
      </c>
      <c r="K19" s="98">
        <f t="shared" si="0"/>
        <v>0</v>
      </c>
      <c r="L19" s="116">
        <f t="shared" si="0"/>
        <v>0.48291666666666672</v>
      </c>
      <c r="M19" s="98">
        <f t="shared" si="0"/>
        <v>0</v>
      </c>
      <c r="N19" s="98">
        <f t="shared" si="0"/>
        <v>0</v>
      </c>
      <c r="O19" s="98">
        <f t="shared" si="0"/>
        <v>0</v>
      </c>
      <c r="P19" s="98">
        <f t="shared" si="0"/>
        <v>0</v>
      </c>
      <c r="Q19" s="98">
        <f t="shared" si="0"/>
        <v>22</v>
      </c>
      <c r="R19" s="98">
        <f t="shared" si="0"/>
        <v>0</v>
      </c>
      <c r="S19" s="116">
        <f t="shared" si="0"/>
        <v>4.0939457423466665</v>
      </c>
      <c r="T19" s="98">
        <f t="shared" si="0"/>
        <v>3.46</v>
      </c>
      <c r="U19" s="98">
        <f t="shared" si="0"/>
        <v>0</v>
      </c>
      <c r="V19" s="98">
        <f t="shared" si="0"/>
        <v>0</v>
      </c>
      <c r="W19" s="98">
        <f t="shared" si="0"/>
        <v>0</v>
      </c>
      <c r="X19" s="98">
        <f t="shared" si="0"/>
        <v>22</v>
      </c>
      <c r="Y19" s="98">
        <f t="shared" si="0"/>
        <v>0</v>
      </c>
      <c r="Z19" s="116">
        <f t="shared" si="0"/>
        <v>0.48291666666666672</v>
      </c>
      <c r="AA19" s="98">
        <f t="shared" si="0"/>
        <v>0</v>
      </c>
      <c r="AB19" s="98">
        <f t="shared" si="0"/>
        <v>0</v>
      </c>
      <c r="AC19" s="98">
        <f t="shared" si="0"/>
        <v>0</v>
      </c>
      <c r="AD19" s="98">
        <f t="shared" si="0"/>
        <v>0</v>
      </c>
      <c r="AE19" s="98">
        <f t="shared" si="0"/>
        <v>22</v>
      </c>
      <c r="AF19" s="98">
        <f t="shared" si="0"/>
        <v>0</v>
      </c>
      <c r="AG19" s="116">
        <f t="shared" si="0"/>
        <v>5.542695742346667</v>
      </c>
      <c r="AH19" s="98">
        <f t="shared" si="0"/>
        <v>3.46</v>
      </c>
      <c r="AI19" s="98">
        <f t="shared" si="0"/>
        <v>0</v>
      </c>
      <c r="AJ19" s="98">
        <f t="shared" si="0"/>
        <v>0</v>
      </c>
      <c r="AK19" s="98">
        <f t="shared" si="0"/>
        <v>0</v>
      </c>
      <c r="AL19" s="98">
        <f t="shared" si="0"/>
        <v>88</v>
      </c>
    </row>
    <row r="20" spans="1:38" ht="75" customHeight="1" x14ac:dyDescent="0.25">
      <c r="A20" s="100" t="str">
        <f>'1'!A17</f>
        <v>1.2.1.1</v>
      </c>
      <c r="B20" s="119" t="str">
        <f>'1'!B17</f>
        <v xml:space="preserve">Реконструкция мачтовой КТП 10/0,4 160 кВА с заменой силового трансформатора КТП-Скважины п. Можайское, Вологодский район </v>
      </c>
      <c r="C20" s="100" t="str">
        <f>'1'!C17</f>
        <v>L_TP_1.2.1.1_06</v>
      </c>
      <c r="D20" s="98" t="s">
        <v>95</v>
      </c>
      <c r="E20" s="98" t="s">
        <v>95</v>
      </c>
      <c r="F20" s="98" t="s">
        <v>95</v>
      </c>
      <c r="G20" s="98" t="s">
        <v>95</v>
      </c>
      <c r="H20" s="98" t="s">
        <v>95</v>
      </c>
      <c r="I20" s="98" t="s">
        <v>95</v>
      </c>
      <c r="J20" s="98" t="s">
        <v>95</v>
      </c>
      <c r="K20" s="98" t="s">
        <v>95</v>
      </c>
      <c r="L20" s="98" t="s">
        <v>95</v>
      </c>
      <c r="M20" s="98" t="s">
        <v>95</v>
      </c>
      <c r="N20" s="98" t="s">
        <v>95</v>
      </c>
      <c r="O20" s="98" t="s">
        <v>95</v>
      </c>
      <c r="P20" s="98" t="s">
        <v>95</v>
      </c>
      <c r="Q20" s="98" t="s">
        <v>95</v>
      </c>
      <c r="R20" s="98" t="s">
        <v>95</v>
      </c>
      <c r="S20" s="116">
        <v>0.2655057348</v>
      </c>
      <c r="T20" s="98">
        <v>0.16</v>
      </c>
      <c r="U20" s="98" t="s">
        <v>95</v>
      </c>
      <c r="V20" s="98" t="s">
        <v>95</v>
      </c>
      <c r="W20" s="98" t="s">
        <v>95</v>
      </c>
      <c r="X20" s="98" t="s">
        <v>95</v>
      </c>
      <c r="Y20" s="98" t="s">
        <v>95</v>
      </c>
      <c r="Z20" s="116" t="s">
        <v>95</v>
      </c>
      <c r="AA20" s="98" t="s">
        <v>95</v>
      </c>
      <c r="AB20" s="98" t="s">
        <v>95</v>
      </c>
      <c r="AC20" s="98" t="s">
        <v>95</v>
      </c>
      <c r="AD20" s="98" t="s">
        <v>95</v>
      </c>
      <c r="AE20" s="98" t="s">
        <v>95</v>
      </c>
      <c r="AF20" s="98" t="s">
        <v>95</v>
      </c>
      <c r="AG20" s="116">
        <f>S20</f>
        <v>0.2655057348</v>
      </c>
      <c r="AH20" s="98">
        <f t="shared" ref="AG20:AH22" si="1">T20</f>
        <v>0.16</v>
      </c>
      <c r="AI20" s="98" t="s">
        <v>95</v>
      </c>
      <c r="AJ20" s="98" t="s">
        <v>95</v>
      </c>
      <c r="AK20" s="98" t="s">
        <v>95</v>
      </c>
      <c r="AL20" s="98" t="s">
        <v>95</v>
      </c>
    </row>
    <row r="21" spans="1:38" ht="83.25" customHeight="1" x14ac:dyDescent="0.25">
      <c r="A21" s="100" t="str">
        <f>'1'!A18</f>
        <v>1.2.1.1</v>
      </c>
      <c r="B21" s="119" t="str">
        <f>'1'!B18</f>
        <v xml:space="preserve">Реконструкция трансформаторной подстанции 1х400 кВА с заменой силового трансформатора ЗТП-12 п. Ермаково, Вологодский район </v>
      </c>
      <c r="C21" s="100" t="str">
        <f>'1'!C18</f>
        <v>L_TP_1.2.1.1_07</v>
      </c>
      <c r="D21" s="98" t="s">
        <v>95</v>
      </c>
      <c r="E21" s="98" t="s">
        <v>95</v>
      </c>
      <c r="F21" s="98" t="s">
        <v>95</v>
      </c>
      <c r="G21" s="98" t="s">
        <v>95</v>
      </c>
      <c r="H21" s="98" t="s">
        <v>95</v>
      </c>
      <c r="I21" s="98" t="s">
        <v>95</v>
      </c>
      <c r="J21" s="98" t="s">
        <v>95</v>
      </c>
      <c r="K21" s="98" t="s">
        <v>95</v>
      </c>
      <c r="L21" s="98" t="s">
        <v>95</v>
      </c>
      <c r="M21" s="98" t="s">
        <v>95</v>
      </c>
      <c r="N21" s="98" t="s">
        <v>95</v>
      </c>
      <c r="O21" s="98" t="s">
        <v>95</v>
      </c>
      <c r="P21" s="98" t="s">
        <v>95</v>
      </c>
      <c r="Q21" s="98" t="s">
        <v>95</v>
      </c>
      <c r="R21" s="98" t="s">
        <v>95</v>
      </c>
      <c r="S21" s="116">
        <v>0.38415506016000001</v>
      </c>
      <c r="T21" s="98">
        <v>0.4</v>
      </c>
      <c r="U21" s="98" t="s">
        <v>95</v>
      </c>
      <c r="V21" s="98" t="s">
        <v>95</v>
      </c>
      <c r="W21" s="98" t="s">
        <v>95</v>
      </c>
      <c r="X21" s="98" t="s">
        <v>95</v>
      </c>
      <c r="Y21" s="98" t="s">
        <v>95</v>
      </c>
      <c r="Z21" s="116" t="s">
        <v>95</v>
      </c>
      <c r="AA21" s="98" t="s">
        <v>95</v>
      </c>
      <c r="AB21" s="98" t="s">
        <v>95</v>
      </c>
      <c r="AC21" s="98" t="s">
        <v>95</v>
      </c>
      <c r="AD21" s="98" t="s">
        <v>95</v>
      </c>
      <c r="AE21" s="98" t="s">
        <v>95</v>
      </c>
      <c r="AF21" s="98" t="s">
        <v>95</v>
      </c>
      <c r="AG21" s="116">
        <f t="shared" si="1"/>
        <v>0.38415506016000001</v>
      </c>
      <c r="AH21" s="98">
        <f t="shared" si="1"/>
        <v>0.4</v>
      </c>
      <c r="AI21" s="98" t="s">
        <v>95</v>
      </c>
      <c r="AJ21" s="98" t="s">
        <v>95</v>
      </c>
      <c r="AK21" s="98" t="s">
        <v>95</v>
      </c>
      <c r="AL21" s="98" t="s">
        <v>95</v>
      </c>
    </row>
    <row r="22" spans="1:38" ht="81" customHeight="1" x14ac:dyDescent="0.25">
      <c r="A22" s="100" t="str">
        <f>'1'!A19</f>
        <v>1.2.1.1</v>
      </c>
      <c r="B22" s="119" t="str">
        <f>'1'!B19</f>
        <v xml:space="preserve">Реконструкция трансформаторной подстанции 2х400 кВА с заменой силового трансформатора ЗТП-34 п. Непотягово, Вологодский район </v>
      </c>
      <c r="C22" s="100" t="str">
        <f>'1'!C19</f>
        <v>L_TP_1.2.1.1_08</v>
      </c>
      <c r="D22" s="98" t="s">
        <v>95</v>
      </c>
      <c r="E22" s="98" t="s">
        <v>95</v>
      </c>
      <c r="F22" s="98" t="s">
        <v>95</v>
      </c>
      <c r="G22" s="98" t="s">
        <v>95</v>
      </c>
      <c r="H22" s="98" t="s">
        <v>95</v>
      </c>
      <c r="I22" s="98" t="s">
        <v>95</v>
      </c>
      <c r="J22" s="98" t="s">
        <v>95</v>
      </c>
      <c r="K22" s="98" t="s">
        <v>95</v>
      </c>
      <c r="L22" s="98" t="s">
        <v>95</v>
      </c>
      <c r="M22" s="98" t="s">
        <v>95</v>
      </c>
      <c r="N22" s="98" t="s">
        <v>95</v>
      </c>
      <c r="O22" s="98" t="s">
        <v>95</v>
      </c>
      <c r="P22" s="98" t="s">
        <v>95</v>
      </c>
      <c r="Q22" s="98" t="s">
        <v>95</v>
      </c>
      <c r="R22" s="98" t="s">
        <v>95</v>
      </c>
      <c r="S22" s="116">
        <v>0.76831012032000001</v>
      </c>
      <c r="T22" s="98">
        <v>0.8</v>
      </c>
      <c r="U22" s="98" t="s">
        <v>95</v>
      </c>
      <c r="V22" s="98" t="s">
        <v>95</v>
      </c>
      <c r="W22" s="98" t="s">
        <v>95</v>
      </c>
      <c r="X22" s="98" t="s">
        <v>95</v>
      </c>
      <c r="Y22" s="98" t="s">
        <v>95</v>
      </c>
      <c r="Z22" s="116" t="s">
        <v>95</v>
      </c>
      <c r="AA22" s="98" t="s">
        <v>95</v>
      </c>
      <c r="AB22" s="98" t="s">
        <v>95</v>
      </c>
      <c r="AC22" s="98" t="s">
        <v>95</v>
      </c>
      <c r="AD22" s="98" t="s">
        <v>95</v>
      </c>
      <c r="AE22" s="98" t="s">
        <v>95</v>
      </c>
      <c r="AF22" s="98" t="s">
        <v>95</v>
      </c>
      <c r="AG22" s="116">
        <f t="shared" si="1"/>
        <v>0.76831012032000001</v>
      </c>
      <c r="AH22" s="98">
        <f t="shared" si="1"/>
        <v>0.8</v>
      </c>
      <c r="AI22" s="98" t="s">
        <v>95</v>
      </c>
      <c r="AJ22" s="98" t="s">
        <v>95</v>
      </c>
      <c r="AK22" s="98" t="s">
        <v>95</v>
      </c>
      <c r="AL22" s="98" t="s">
        <v>95</v>
      </c>
    </row>
    <row r="23" spans="1:38" ht="78" customHeight="1" x14ac:dyDescent="0.25">
      <c r="A23" s="100" t="str">
        <f>'1'!A29</f>
        <v>1.2.1.1</v>
      </c>
      <c r="B23" s="119" t="str">
        <f>'1'!B29</f>
        <v xml:space="preserve">Реконструкция трансформаторной подстанции 2х400 кВА с заменой силовых трансформаторов ЗТП-Надеево-2 п. Надеево, Вологодский район </v>
      </c>
      <c r="C23" s="100" t="str">
        <f>'1'!C29</f>
        <v>L_TP_1.2.1.1_18</v>
      </c>
      <c r="D23" s="98" t="s">
        <v>95</v>
      </c>
      <c r="E23" s="98" t="s">
        <v>95</v>
      </c>
      <c r="F23" s="98" t="s">
        <v>95</v>
      </c>
      <c r="G23" s="98" t="s">
        <v>95</v>
      </c>
      <c r="H23" s="98" t="s">
        <v>95</v>
      </c>
      <c r="I23" s="98" t="s">
        <v>95</v>
      </c>
      <c r="J23" s="98" t="s">
        <v>95</v>
      </c>
      <c r="K23" s="98" t="s">
        <v>95</v>
      </c>
      <c r="L23" s="98" t="s">
        <v>95</v>
      </c>
      <c r="M23" s="98" t="s">
        <v>95</v>
      </c>
      <c r="N23" s="98" t="s">
        <v>95</v>
      </c>
      <c r="O23" s="98" t="s">
        <v>95</v>
      </c>
      <c r="P23" s="98" t="s">
        <v>95</v>
      </c>
      <c r="Q23" s="98" t="s">
        <v>95</v>
      </c>
      <c r="R23" s="98" t="s">
        <v>95</v>
      </c>
      <c r="S23" s="116">
        <v>0.76830796199999996</v>
      </c>
      <c r="T23" s="98">
        <v>0.8</v>
      </c>
      <c r="U23" s="98" t="s">
        <v>95</v>
      </c>
      <c r="V23" s="98" t="s">
        <v>95</v>
      </c>
      <c r="W23" s="98" t="s">
        <v>95</v>
      </c>
      <c r="X23" s="98" t="s">
        <v>95</v>
      </c>
      <c r="Y23" s="98" t="s">
        <v>95</v>
      </c>
      <c r="Z23" s="116" t="s">
        <v>95</v>
      </c>
      <c r="AA23" s="98" t="s">
        <v>95</v>
      </c>
      <c r="AB23" s="98" t="s">
        <v>95</v>
      </c>
      <c r="AC23" s="98" t="s">
        <v>95</v>
      </c>
      <c r="AD23" s="98" t="s">
        <v>95</v>
      </c>
      <c r="AE23" s="98" t="s">
        <v>95</v>
      </c>
      <c r="AF23" s="98" t="s">
        <v>95</v>
      </c>
      <c r="AG23" s="116">
        <f t="shared" ref="AG23:AH27" si="2">S23</f>
        <v>0.76830796199999996</v>
      </c>
      <c r="AH23" s="98">
        <f t="shared" si="2"/>
        <v>0.8</v>
      </c>
      <c r="AI23" s="98" t="s">
        <v>95</v>
      </c>
      <c r="AJ23" s="98" t="s">
        <v>95</v>
      </c>
      <c r="AK23" s="98" t="s">
        <v>95</v>
      </c>
      <c r="AL23" s="98" t="s">
        <v>95</v>
      </c>
    </row>
    <row r="24" spans="1:38" ht="99" customHeight="1" x14ac:dyDescent="0.25">
      <c r="A24" s="100" t="str">
        <f>'1'!A30</f>
        <v>1.2.1.1</v>
      </c>
      <c r="B24" s="119" t="str">
        <f>'1'!B30</f>
        <v xml:space="preserve">Реконструкция трансформаторной подстанции 1х250 кВА  с заменой силового трансформатора КТП-Михалево-3 п. Надеево, Вологодский район </v>
      </c>
      <c r="C24" s="100" t="str">
        <f>'1'!C30</f>
        <v>L_TP_1.2.1.1_19</v>
      </c>
      <c r="D24" s="98" t="s">
        <v>95</v>
      </c>
      <c r="E24" s="98" t="s">
        <v>95</v>
      </c>
      <c r="F24" s="98" t="s">
        <v>95</v>
      </c>
      <c r="G24" s="98" t="s">
        <v>95</v>
      </c>
      <c r="H24" s="98" t="s">
        <v>95</v>
      </c>
      <c r="I24" s="98" t="s">
        <v>95</v>
      </c>
      <c r="J24" s="98" t="s">
        <v>95</v>
      </c>
      <c r="K24" s="98" t="s">
        <v>95</v>
      </c>
      <c r="L24" s="98" t="s">
        <v>95</v>
      </c>
      <c r="M24" s="98" t="s">
        <v>95</v>
      </c>
      <c r="N24" s="98" t="s">
        <v>95</v>
      </c>
      <c r="O24" s="98" t="s">
        <v>95</v>
      </c>
      <c r="P24" s="98" t="s">
        <v>95</v>
      </c>
      <c r="Q24" s="98" t="s">
        <v>95</v>
      </c>
      <c r="R24" s="98" t="s">
        <v>95</v>
      </c>
      <c r="S24" s="116">
        <v>0.32821572240000002</v>
      </c>
      <c r="T24" s="98">
        <v>0.25</v>
      </c>
      <c r="U24" s="98" t="s">
        <v>95</v>
      </c>
      <c r="V24" s="98" t="s">
        <v>95</v>
      </c>
      <c r="W24" s="98" t="s">
        <v>95</v>
      </c>
      <c r="X24" s="98" t="s">
        <v>95</v>
      </c>
      <c r="Y24" s="98" t="s">
        <v>95</v>
      </c>
      <c r="Z24" s="116" t="s">
        <v>95</v>
      </c>
      <c r="AA24" s="98" t="s">
        <v>95</v>
      </c>
      <c r="AB24" s="98" t="s">
        <v>95</v>
      </c>
      <c r="AC24" s="98" t="s">
        <v>95</v>
      </c>
      <c r="AD24" s="98" t="s">
        <v>95</v>
      </c>
      <c r="AE24" s="98" t="s">
        <v>95</v>
      </c>
      <c r="AF24" s="98" t="s">
        <v>95</v>
      </c>
      <c r="AG24" s="116">
        <f t="shared" si="2"/>
        <v>0.32821572240000002</v>
      </c>
      <c r="AH24" s="98">
        <f t="shared" si="2"/>
        <v>0.25</v>
      </c>
      <c r="AI24" s="98" t="s">
        <v>95</v>
      </c>
      <c r="AJ24" s="98" t="s">
        <v>95</v>
      </c>
      <c r="AK24" s="98" t="s">
        <v>95</v>
      </c>
      <c r="AL24" s="98" t="s">
        <v>95</v>
      </c>
    </row>
    <row r="25" spans="1:38" ht="96.75" customHeight="1" x14ac:dyDescent="0.25">
      <c r="A25" s="100" t="str">
        <f>'1'!A31</f>
        <v>1.2.1.1</v>
      </c>
      <c r="B25" s="119" t="str">
        <f>'1'!B31</f>
        <v xml:space="preserve">Реконструкция трансформаторной подстанции 1х250 кВА с заменой силового трансформатора ЗТП- 400 Торговый центр п. Непотягово, Вологодский район </v>
      </c>
      <c r="C25" s="100" t="str">
        <f>'1'!C31</f>
        <v>L_TP_1.2.1.1_20</v>
      </c>
      <c r="D25" s="98" t="s">
        <v>95</v>
      </c>
      <c r="E25" s="98" t="s">
        <v>95</v>
      </c>
      <c r="F25" s="98" t="s">
        <v>95</v>
      </c>
      <c r="G25" s="98" t="s">
        <v>95</v>
      </c>
      <c r="H25" s="98" t="s">
        <v>95</v>
      </c>
      <c r="I25" s="98" t="s">
        <v>95</v>
      </c>
      <c r="J25" s="98" t="s">
        <v>95</v>
      </c>
      <c r="K25" s="98" t="s">
        <v>95</v>
      </c>
      <c r="L25" s="98" t="s">
        <v>95</v>
      </c>
      <c r="M25" s="98" t="s">
        <v>95</v>
      </c>
      <c r="N25" s="98" t="s">
        <v>95</v>
      </c>
      <c r="O25" s="98" t="s">
        <v>95</v>
      </c>
      <c r="P25" s="98" t="s">
        <v>95</v>
      </c>
      <c r="Q25" s="98" t="s">
        <v>95</v>
      </c>
      <c r="R25" s="98" t="s">
        <v>95</v>
      </c>
      <c r="S25" s="116">
        <v>0.32821572240000002</v>
      </c>
      <c r="T25" s="98">
        <v>0.25</v>
      </c>
      <c r="U25" s="98" t="s">
        <v>95</v>
      </c>
      <c r="V25" s="98" t="s">
        <v>95</v>
      </c>
      <c r="W25" s="98" t="s">
        <v>95</v>
      </c>
      <c r="X25" s="98" t="s">
        <v>95</v>
      </c>
      <c r="Y25" s="98" t="s">
        <v>95</v>
      </c>
      <c r="Z25" s="116" t="s">
        <v>95</v>
      </c>
      <c r="AA25" s="98" t="s">
        <v>95</v>
      </c>
      <c r="AB25" s="98" t="s">
        <v>95</v>
      </c>
      <c r="AC25" s="98" t="s">
        <v>95</v>
      </c>
      <c r="AD25" s="98" t="s">
        <v>95</v>
      </c>
      <c r="AE25" s="98" t="s">
        <v>95</v>
      </c>
      <c r="AF25" s="98" t="s">
        <v>95</v>
      </c>
      <c r="AG25" s="116">
        <f t="shared" si="2"/>
        <v>0.32821572240000002</v>
      </c>
      <c r="AH25" s="98">
        <f t="shared" si="2"/>
        <v>0.25</v>
      </c>
      <c r="AI25" s="98" t="s">
        <v>95</v>
      </c>
      <c r="AJ25" s="98" t="s">
        <v>95</v>
      </c>
      <c r="AK25" s="98" t="s">
        <v>95</v>
      </c>
      <c r="AL25" s="98" t="s">
        <v>95</v>
      </c>
    </row>
    <row r="26" spans="1:38" ht="79.5" customHeight="1" x14ac:dyDescent="0.25">
      <c r="A26" s="100" t="str">
        <f>'1'!A32</f>
        <v>1.2.1.1</v>
      </c>
      <c r="B26" s="119" t="str">
        <f>'1'!B32</f>
        <v xml:space="preserve">Реконструкция трансформаторной подстанции 1х400 кВА с заменой силового трансформатора ЗТП-ПМК-1 п. Сосновка, Вологодский район </v>
      </c>
      <c r="C26" s="100" t="str">
        <f>'1'!C32</f>
        <v>L_TP_1.2.1.1_21</v>
      </c>
      <c r="D26" s="98" t="s">
        <v>95</v>
      </c>
      <c r="E26" s="98" t="s">
        <v>95</v>
      </c>
      <c r="F26" s="98" t="s">
        <v>95</v>
      </c>
      <c r="G26" s="98" t="s">
        <v>95</v>
      </c>
      <c r="H26" s="98" t="s">
        <v>95</v>
      </c>
      <c r="I26" s="98" t="s">
        <v>95</v>
      </c>
      <c r="J26" s="98" t="s">
        <v>95</v>
      </c>
      <c r="K26" s="98" t="s">
        <v>95</v>
      </c>
      <c r="L26" s="98" t="s">
        <v>95</v>
      </c>
      <c r="M26" s="98" t="s">
        <v>95</v>
      </c>
      <c r="N26" s="98" t="s">
        <v>95</v>
      </c>
      <c r="O26" s="98" t="s">
        <v>95</v>
      </c>
      <c r="P26" s="98" t="s">
        <v>95</v>
      </c>
      <c r="Q26" s="98" t="s">
        <v>95</v>
      </c>
      <c r="R26" s="98" t="s">
        <v>95</v>
      </c>
      <c r="S26" s="116">
        <v>0.38415937680000001</v>
      </c>
      <c r="T26" s="98">
        <v>0.4</v>
      </c>
      <c r="U26" s="98" t="s">
        <v>95</v>
      </c>
      <c r="V26" s="98" t="s">
        <v>95</v>
      </c>
      <c r="W26" s="98" t="s">
        <v>95</v>
      </c>
      <c r="X26" s="98" t="s">
        <v>95</v>
      </c>
      <c r="Y26" s="98" t="s">
        <v>95</v>
      </c>
      <c r="Z26" s="116" t="s">
        <v>95</v>
      </c>
      <c r="AA26" s="98" t="s">
        <v>95</v>
      </c>
      <c r="AB26" s="98" t="s">
        <v>95</v>
      </c>
      <c r="AC26" s="98" t="s">
        <v>95</v>
      </c>
      <c r="AD26" s="98" t="s">
        <v>95</v>
      </c>
      <c r="AE26" s="98" t="s">
        <v>95</v>
      </c>
      <c r="AF26" s="98" t="s">
        <v>95</v>
      </c>
      <c r="AG26" s="116">
        <f t="shared" si="2"/>
        <v>0.38415937680000001</v>
      </c>
      <c r="AH26" s="98">
        <f t="shared" si="2"/>
        <v>0.4</v>
      </c>
      <c r="AI26" s="98" t="s">
        <v>95</v>
      </c>
      <c r="AJ26" s="98" t="s">
        <v>95</v>
      </c>
      <c r="AK26" s="98" t="s">
        <v>95</v>
      </c>
      <c r="AL26" s="98" t="s">
        <v>95</v>
      </c>
    </row>
    <row r="27" spans="1:38" ht="75.75" customHeight="1" x14ac:dyDescent="0.25">
      <c r="A27" s="100" t="str">
        <f>'1'!A33</f>
        <v>1.2.1.1</v>
      </c>
      <c r="B27" s="119" t="str">
        <f>'1'!B33</f>
        <v xml:space="preserve">Реконструкция трансформаторной подстанции 1х400 кВА с заменой силового трансформатора ТП-Очистные п. Сосновка, Вологодский район </v>
      </c>
      <c r="C27" s="100" t="str">
        <f>'1'!C33</f>
        <v>L_TP_1.2.1.1_22</v>
      </c>
      <c r="D27" s="98" t="s">
        <v>95</v>
      </c>
      <c r="E27" s="98" t="s">
        <v>95</v>
      </c>
      <c r="F27" s="98" t="s">
        <v>95</v>
      </c>
      <c r="G27" s="98" t="s">
        <v>95</v>
      </c>
      <c r="H27" s="98" t="s">
        <v>95</v>
      </c>
      <c r="I27" s="98" t="s">
        <v>95</v>
      </c>
      <c r="J27" s="98" t="s">
        <v>95</v>
      </c>
      <c r="K27" s="98" t="s">
        <v>95</v>
      </c>
      <c r="L27" s="98" t="s">
        <v>95</v>
      </c>
      <c r="M27" s="98" t="s">
        <v>95</v>
      </c>
      <c r="N27" s="98" t="s">
        <v>95</v>
      </c>
      <c r="O27" s="98" t="s">
        <v>95</v>
      </c>
      <c r="P27" s="98" t="s">
        <v>95</v>
      </c>
      <c r="Q27" s="98" t="s">
        <v>95</v>
      </c>
      <c r="R27" s="98" t="s">
        <v>95</v>
      </c>
      <c r="S27" s="116">
        <v>0.38415937680000001</v>
      </c>
      <c r="T27" s="98">
        <v>0.4</v>
      </c>
      <c r="U27" s="98" t="s">
        <v>95</v>
      </c>
      <c r="V27" s="98" t="s">
        <v>95</v>
      </c>
      <c r="W27" s="98" t="s">
        <v>95</v>
      </c>
      <c r="X27" s="98" t="s">
        <v>95</v>
      </c>
      <c r="Y27" s="98" t="s">
        <v>95</v>
      </c>
      <c r="Z27" s="116" t="s">
        <v>95</v>
      </c>
      <c r="AA27" s="98" t="s">
        <v>95</v>
      </c>
      <c r="AB27" s="98" t="s">
        <v>95</v>
      </c>
      <c r="AC27" s="98" t="s">
        <v>95</v>
      </c>
      <c r="AD27" s="98" t="s">
        <v>95</v>
      </c>
      <c r="AE27" s="98" t="s">
        <v>95</v>
      </c>
      <c r="AF27" s="98" t="s">
        <v>95</v>
      </c>
      <c r="AG27" s="116">
        <f t="shared" si="2"/>
        <v>0.38415937680000001</v>
      </c>
      <c r="AH27" s="98">
        <f t="shared" si="2"/>
        <v>0.4</v>
      </c>
      <c r="AI27" s="98" t="s">
        <v>95</v>
      </c>
      <c r="AJ27" s="98" t="s">
        <v>95</v>
      </c>
      <c r="AK27" s="98" t="s">
        <v>95</v>
      </c>
      <c r="AL27" s="98" t="s">
        <v>95</v>
      </c>
    </row>
    <row r="28" spans="1:38" ht="62.25" customHeight="1" x14ac:dyDescent="0.25">
      <c r="A28" s="100" t="str">
        <f>'1'!A35</f>
        <v>1.2.3.1</v>
      </c>
      <c r="B28" s="119" t="str">
        <f>'1'!B35</f>
        <v>Реализация мероприятий по интеллектуальному учету электричекой энергии</v>
      </c>
      <c r="C28" s="100" t="str">
        <f>'1'!C35</f>
        <v>L_ISUE_1.2.3.1_02</v>
      </c>
      <c r="D28" s="98" t="s">
        <v>95</v>
      </c>
      <c r="E28" s="116">
        <f>2.318/1.2/4</f>
        <v>0.48291666666666672</v>
      </c>
      <c r="F28" s="98" t="s">
        <v>95</v>
      </c>
      <c r="G28" s="98" t="s">
        <v>95</v>
      </c>
      <c r="H28" s="98" t="s">
        <v>95</v>
      </c>
      <c r="I28" s="98" t="s">
        <v>95</v>
      </c>
      <c r="J28" s="98">
        <f>88/4</f>
        <v>22</v>
      </c>
      <c r="K28" s="98" t="s">
        <v>95</v>
      </c>
      <c r="L28" s="116">
        <f>2.318/1.2/4</f>
        <v>0.48291666666666672</v>
      </c>
      <c r="M28" s="98" t="s">
        <v>95</v>
      </c>
      <c r="N28" s="98" t="s">
        <v>95</v>
      </c>
      <c r="O28" s="98" t="s">
        <v>95</v>
      </c>
      <c r="P28" s="98" t="s">
        <v>95</v>
      </c>
      <c r="Q28" s="98">
        <f>88/4</f>
        <v>22</v>
      </c>
      <c r="R28" s="98" t="s">
        <v>95</v>
      </c>
      <c r="S28" s="116">
        <f>2.318/1.2/4</f>
        <v>0.48291666666666672</v>
      </c>
      <c r="T28" s="98" t="s">
        <v>95</v>
      </c>
      <c r="U28" s="98" t="s">
        <v>95</v>
      </c>
      <c r="V28" s="98" t="s">
        <v>95</v>
      </c>
      <c r="W28" s="98" t="s">
        <v>95</v>
      </c>
      <c r="X28" s="98">
        <f>88/4</f>
        <v>22</v>
      </c>
      <c r="Y28" s="98" t="s">
        <v>95</v>
      </c>
      <c r="Z28" s="116">
        <f>2.318/1.2/4</f>
        <v>0.48291666666666672</v>
      </c>
      <c r="AA28" s="98" t="s">
        <v>95</v>
      </c>
      <c r="AB28" s="98" t="s">
        <v>95</v>
      </c>
      <c r="AC28" s="98" t="s">
        <v>95</v>
      </c>
      <c r="AD28" s="98" t="s">
        <v>95</v>
      </c>
      <c r="AE28" s="98">
        <f>88/4</f>
        <v>22</v>
      </c>
      <c r="AF28" s="98" t="s">
        <v>95</v>
      </c>
      <c r="AG28" s="116">
        <f>E28+L28+S28+Z28</f>
        <v>1.9316666666666669</v>
      </c>
      <c r="AH28" s="98" t="s">
        <v>95</v>
      </c>
      <c r="AI28" s="98" t="s">
        <v>95</v>
      </c>
      <c r="AJ28" s="98" t="s">
        <v>95</v>
      </c>
      <c r="AK28" s="98" t="s">
        <v>95</v>
      </c>
      <c r="AL28" s="98">
        <f>J28+Q28+X28+AE28</f>
        <v>88</v>
      </c>
    </row>
    <row r="29" spans="1:38" ht="18" x14ac:dyDescent="0.25">
      <c r="A29" s="55" t="s">
        <v>21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</row>
    <row r="30" spans="1:38" ht="18" x14ac:dyDescent="0.25">
      <c r="A30" s="55" t="s">
        <v>158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</row>
    <row r="31" spans="1:38" ht="18" x14ac:dyDescent="0.25">
      <c r="A31" s="55" t="s">
        <v>159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</row>
    <row r="32" spans="1:38" ht="27" customHeight="1" x14ac:dyDescent="0.25">
      <c r="A32" s="103" t="s">
        <v>160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</row>
    <row r="33" spans="1:38" ht="18.75" customHeight="1" x14ac:dyDescent="0.25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</row>
  </sheetData>
  <autoFilter ref="A18:AL33"/>
  <mergeCells count="22">
    <mergeCell ref="A32:AL33"/>
    <mergeCell ref="A12:AL12"/>
    <mergeCell ref="A14:A17"/>
    <mergeCell ref="B14:B17"/>
    <mergeCell ref="C14:C17"/>
    <mergeCell ref="D14:AL14"/>
    <mergeCell ref="D15:J15"/>
    <mergeCell ref="K15:Q15"/>
    <mergeCell ref="R15:X15"/>
    <mergeCell ref="Y15:AE15"/>
    <mergeCell ref="AF15:AL15"/>
    <mergeCell ref="E16:J16"/>
    <mergeCell ref="L16:Q16"/>
    <mergeCell ref="S16:X16"/>
    <mergeCell ref="Z16:AE16"/>
    <mergeCell ref="AG16:AL16"/>
    <mergeCell ref="A11:AL11"/>
    <mergeCell ref="AH1:AL1"/>
    <mergeCell ref="AH2:AL2"/>
    <mergeCell ref="AH3:AL3"/>
    <mergeCell ref="A5:AL5"/>
    <mergeCell ref="A7:AL7"/>
  </mergeCells>
  <pageMargins left="0.19685039370078741" right="0.19685039370078741" top="0.74803149606299213" bottom="0.74803149606299213" header="0.31496062992125984" footer="0.31496062992125984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</vt:i4>
      </vt:variant>
    </vt:vector>
  </HeadingPairs>
  <TitlesOfParts>
    <vt:vector size="15" baseType="lpstr">
      <vt:lpstr>1</vt:lpstr>
      <vt:lpstr>2</vt:lpstr>
      <vt:lpstr>3_2022</vt:lpstr>
      <vt:lpstr>3_2023</vt:lpstr>
      <vt:lpstr>3_2024</vt:lpstr>
      <vt:lpstr>3_2025</vt:lpstr>
      <vt:lpstr>4</vt:lpstr>
      <vt:lpstr>5_2022</vt:lpstr>
      <vt:lpstr>5_2023</vt:lpstr>
      <vt:lpstr>5_2024</vt:lpstr>
      <vt:lpstr>5_2025</vt:lpstr>
      <vt:lpstr>6</vt:lpstr>
      <vt:lpstr>7</vt:lpstr>
      <vt:lpstr>8</vt:lpstr>
      <vt:lpstr>'8'!Область_печати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Бочин Валерий Валентинович</dc:creator>
  <cp:lastModifiedBy>Коровина Елена Федоровна</cp:lastModifiedBy>
  <cp:lastPrinted>2021-12-16T08:47:56Z</cp:lastPrinted>
  <dcterms:created xsi:type="dcterms:W3CDTF">2017-07-06T07:56:02Z</dcterms:created>
  <dcterms:modified xsi:type="dcterms:W3CDTF">2021-12-16T08:48:08Z</dcterms:modified>
</cp:coreProperties>
</file>